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AG MAQUINÉ_RS" sheetId="1" r:id="rId1"/>
  </sheets>
  <definedNames>
    <definedName name="_xlnm.Print_Area" localSheetId="0">'AG MAQUINÉ_RS'!$A$1:$H$490</definedName>
    <definedName name="_xlnm.Print_Titles" localSheetId="0">'AG MAQUINÉ_RS'!$8:$9</definedName>
  </definedNames>
  <calcPr fullCalcOnLoad="1" fullPrecision="0"/>
</workbook>
</file>

<file path=xl/sharedStrings.xml><?xml version="1.0" encoding="utf-8"?>
<sst xmlns="http://schemas.openxmlformats.org/spreadsheetml/2006/main" count="1355" uniqueCount="750">
  <si>
    <t>7.1</t>
  </si>
  <si>
    <t>7.2</t>
  </si>
  <si>
    <t>8.1</t>
  </si>
  <si>
    <t>8.2</t>
  </si>
  <si>
    <t>9.2</t>
  </si>
  <si>
    <t xml:space="preserve">SALA DE AUTO-ATENDIMENTO </t>
  </si>
  <si>
    <t xml:space="preserve">SUBTOTAL SALA DE AUTO-ATENDIMENTO </t>
  </si>
  <si>
    <t>PROGRAMAÇÃO VISUAL / FACHADA</t>
  </si>
  <si>
    <t>FORROS</t>
  </si>
  <si>
    <t>Vidro:</t>
  </si>
  <si>
    <t>INSTALAÇÃO DE AR CONDICIONADO</t>
  </si>
  <si>
    <t>SUBTOTAL INSTALAÇÃO DE AR CONDICIONADO</t>
  </si>
  <si>
    <t>Vidro temperado</t>
  </si>
  <si>
    <t>Ferragem completa para  porta de abrir de vidro temperado</t>
  </si>
  <si>
    <t>Mola hidraulica de piso</t>
  </si>
  <si>
    <t>Puxador duplo tipo alça</t>
  </si>
  <si>
    <t xml:space="preserve">conj </t>
  </si>
  <si>
    <t xml:space="preserve">    - PVA sem emassamento</t>
  </si>
  <si>
    <t>numeração dos caixas</t>
  </si>
  <si>
    <t>adesivo de piso - ENTRADA e SAIDA - fluxo caixas</t>
  </si>
  <si>
    <t>Biombos atendimento</t>
  </si>
  <si>
    <t>Biombos em vidro liso transparente 5mm, requadro de alumínio anodizado, cor branco, nas dimensões de 1,20mx1,40m, com película jateada intercalada. Inclui: fornecimento, montagem, perfil REF. ALCOA 30-026 ou equivalente, pés e sapatas, conforme padronização BANRISUL.</t>
  </si>
  <si>
    <t>2.2.11</t>
  </si>
  <si>
    <t>2.2.12</t>
  </si>
  <si>
    <t>Porta-cartazes:</t>
  </si>
  <si>
    <t>COMPLEMENTOS/DIVERSOS</t>
  </si>
  <si>
    <t>Passa objetos de acrílico</t>
  </si>
  <si>
    <t>1.1</t>
  </si>
  <si>
    <t>PLANILHA DE ORÇAMENTOS - COMPRA DE MATERIAIS E/OU SERVIÇOS</t>
  </si>
  <si>
    <t>ITEM</t>
  </si>
  <si>
    <t>DESCRIÇÃO</t>
  </si>
  <si>
    <t>PREÇO UNITÁRIO</t>
  </si>
  <si>
    <t>PREÇO TOTAL</t>
  </si>
  <si>
    <t>MATERIAL</t>
  </si>
  <si>
    <t>MÃO DE OBRA</t>
  </si>
  <si>
    <t>1.0</t>
  </si>
  <si>
    <t>m²</t>
  </si>
  <si>
    <t>un</t>
  </si>
  <si>
    <t>I</t>
  </si>
  <si>
    <t>SUBTOTAL OBRAS CIVIS</t>
  </si>
  <si>
    <t>II</t>
  </si>
  <si>
    <t>m</t>
  </si>
  <si>
    <t>2.1</t>
  </si>
  <si>
    <t>1.2</t>
  </si>
  <si>
    <t>1.3</t>
  </si>
  <si>
    <t>1.4</t>
  </si>
  <si>
    <t>2.2</t>
  </si>
  <si>
    <t xml:space="preserve"> </t>
  </si>
  <si>
    <t>III</t>
  </si>
  <si>
    <t>x,xx</t>
  </si>
  <si>
    <t>TOTAL GERAL</t>
  </si>
  <si>
    <t>2.3</t>
  </si>
  <si>
    <t>PROGRAMAÇÃO VISUAL INTERNA</t>
  </si>
  <si>
    <t>m³</t>
  </si>
  <si>
    <t>PINTURA</t>
  </si>
  <si>
    <t>3.1</t>
  </si>
  <si>
    <t>4.1</t>
  </si>
  <si>
    <t>5.1</t>
  </si>
  <si>
    <t>6.1</t>
  </si>
  <si>
    <t>9.1</t>
  </si>
  <si>
    <t>QUANT.</t>
  </si>
  <si>
    <t>UNID.</t>
  </si>
  <si>
    <t xml:space="preserve"> OBRAS CIVIS</t>
  </si>
  <si>
    <t xml:space="preserve"> INSTALAÇÕES PROVISÓRIAS</t>
  </si>
  <si>
    <t>conj.</t>
  </si>
  <si>
    <t xml:space="preserve"> SERVIÇOS PRELIMINARES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</si>
  <si>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</si>
  <si>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</si>
  <si>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</si>
  <si>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</si>
  <si>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</si>
  <si>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</si>
  <si>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</si>
  <si>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</si>
  <si>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</si>
  <si>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</si>
  <si>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</si>
  <si>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</si>
  <si>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</si>
  <si>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</si>
  <si>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</si>
  <si>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conj</t>
  </si>
  <si>
    <t>Retirada de entulho</t>
  </si>
  <si>
    <t>PAVIMENTAÇÕES</t>
  </si>
  <si>
    <t>Pisos:</t>
  </si>
  <si>
    <t>REVESTIMENTOS</t>
  </si>
  <si>
    <t xml:space="preserve">      - chapisco</t>
  </si>
  <si>
    <t xml:space="preserve">      - emboço</t>
  </si>
  <si>
    <t xml:space="preserve">      - reboco</t>
  </si>
  <si>
    <t>ESQUADRIAS E ELEMENTOS METALICOS</t>
  </si>
  <si>
    <t>FERRAGENS</t>
  </si>
  <si>
    <t>LIMPEZA</t>
  </si>
  <si>
    <t>Limpeza permanente da obra</t>
  </si>
  <si>
    <t>Limpeza final da obra</t>
  </si>
  <si>
    <t>PROGRAMAÇÃO VISUAL EXTERNA</t>
  </si>
  <si>
    <t>SUBTOTAL PROGRAMAÇÃO VISUAL</t>
  </si>
  <si>
    <t>IV</t>
  </si>
  <si>
    <t>INTERIORES</t>
  </si>
  <si>
    <t>DIVISÓRIAS E PAINÉIS:</t>
  </si>
  <si>
    <t>1.1.1</t>
  </si>
  <si>
    <t>SUBTOTAL INTERIORES</t>
  </si>
  <si>
    <t>V</t>
  </si>
  <si>
    <t>Adesivos:</t>
  </si>
  <si>
    <t>Placas de acrílico, conforme projeto anexo</t>
  </si>
  <si>
    <t>INSTALAÇÕES ELÉTRICAS:</t>
  </si>
  <si>
    <t>PAREDES</t>
  </si>
  <si>
    <t>INSTALAÇÕES HIDROSSANITÁRIAS</t>
  </si>
  <si>
    <t>SUBTOTAL INSTALAÇÕES HIDROSSANITÁRIAS</t>
  </si>
  <si>
    <t>1.1.2</t>
  </si>
  <si>
    <t>1.1.3</t>
  </si>
  <si>
    <t>VI</t>
  </si>
  <si>
    <t>XI</t>
  </si>
  <si>
    <t>INCÊNDIO</t>
  </si>
  <si>
    <t>SUBTOTAL INCENDIO</t>
  </si>
  <si>
    <t>2.4</t>
  </si>
  <si>
    <t>Madeira:</t>
  </si>
  <si>
    <t>Porta de madeira</t>
  </si>
  <si>
    <t>Esquadria Auto Atendimento</t>
  </si>
  <si>
    <t xml:space="preserve">       - elementos tatil individual de poliester auto adesivante alerta  INTERNO</t>
  </si>
  <si>
    <t xml:space="preserve">       - elementos tatil individual de poliester auto adesivantes direcional - INTERNO</t>
  </si>
  <si>
    <t>5.2</t>
  </si>
  <si>
    <t>KIT ATM BANRISUL</t>
  </si>
  <si>
    <t>Kit ATM Banrisul, conforme memorial em anexo</t>
  </si>
  <si>
    <t>Cabo unipolar flexível seção 2,5 mm².</t>
  </si>
  <si>
    <t>Cabo unipolar flexível seção 1,0 mm².</t>
  </si>
  <si>
    <t>Eletroduto de ferro diâmetro 25mm para interligar CD Cash Timer com tubulação de alarme.</t>
  </si>
  <si>
    <t>Caixa de passagem condulete diam. 25mm com tampa cega.</t>
  </si>
  <si>
    <t>Cabo CCI 05 pares para interligar KIT ATM até central de alarme</t>
  </si>
  <si>
    <t>1.5</t>
  </si>
  <si>
    <t>VII</t>
  </si>
  <si>
    <t>SUBTOTAL ELÉTRICO:</t>
  </si>
  <si>
    <t>VIII</t>
  </si>
  <si>
    <t>INSTALAÇÕES DE AUTOMAÇÃO (ELÉTRICA E SINAL).</t>
  </si>
  <si>
    <t>SUBTOTAL  AUTOMAÇÃO</t>
  </si>
  <si>
    <t>IX</t>
  </si>
  <si>
    <t>INSTALAÇÕES TELEFÔNICAS:</t>
  </si>
  <si>
    <t>SUBTOTAL TELEFÔNICO:</t>
  </si>
  <si>
    <t>X</t>
  </si>
  <si>
    <t>2.2.13</t>
  </si>
  <si>
    <t>2.2.14</t>
  </si>
  <si>
    <t>2.3.1</t>
  </si>
  <si>
    <t>Lixeiras de funcionário  em PVC diâmetro 25cm - altura 30cm - cor cinza</t>
  </si>
  <si>
    <t>10.1</t>
  </si>
  <si>
    <t>10.2</t>
  </si>
  <si>
    <t>2.1.6</t>
  </si>
  <si>
    <t>2.1.7</t>
  </si>
  <si>
    <t>Lixeiras</t>
  </si>
  <si>
    <t>lixeira reciclavel</t>
  </si>
  <si>
    <t>Organização e montagem geral do leiaute: mobiliário, biombos, estantes metálicas, porta cartazes, banners, relógio, quadros murais, vasos com folhagens, etc - conforme leiaute fornecido</t>
  </si>
  <si>
    <t xml:space="preserve">1.1 </t>
  </si>
  <si>
    <t>Aluminio</t>
  </si>
  <si>
    <t>2.5</t>
  </si>
  <si>
    <t>Placa de obra</t>
  </si>
  <si>
    <t>" as built"  de todos os projetos</t>
  </si>
  <si>
    <t xml:space="preserve">         - esquadria aluminio anodizado cor branca com grade - completa com vidro</t>
  </si>
  <si>
    <t xml:space="preserve">         - esquadria aluminio anodizado cor branca sem grade - completa com vidro</t>
  </si>
  <si>
    <t>8.1.1</t>
  </si>
  <si>
    <t>8.1.2</t>
  </si>
  <si>
    <t>8.2.1</t>
  </si>
  <si>
    <t>Porta cartaz grande - PC TAR -  dimensão 54x74cm em acrílico com fixação e acabamentos, conforme padronização BANRISUL</t>
  </si>
  <si>
    <t>Porta cartaz medio- PC INFO  -com dimensão 48,5x33,5cm em acrílico com fixação e acabamentos, conforme padronização BANRISUL</t>
  </si>
  <si>
    <t>1.2.1</t>
  </si>
  <si>
    <t xml:space="preserve">saboneteira </t>
  </si>
  <si>
    <t>toalheiro p/ papel toalha</t>
  </si>
  <si>
    <t xml:space="preserve">      - Painel de gesso acartonado - duas faces c/uma chapa de cada lado - 10cm</t>
  </si>
  <si>
    <t>A2H2 - Horário Atendimento</t>
  </si>
  <si>
    <t>A2H3 - Horário Autoatendimento</t>
  </si>
  <si>
    <t>A2PO - Passa objetos</t>
  </si>
  <si>
    <t xml:space="preserve">A4 SIA CG - Cão guia, 15cmx15cm </t>
  </si>
  <si>
    <t>PP15 - Agência e horário, 30cmx17,50cm, colada no pórtico</t>
  </si>
  <si>
    <t>PP14 - Pressione para sair, 24cmx13cm, colada no pórtico</t>
  </si>
  <si>
    <t>PP13 - Retire sua senha aqui, 24cmx13cm, colada</t>
  </si>
  <si>
    <t>PP1 - Privativo para funcionários, 52,5cmx14cm, colada</t>
  </si>
  <si>
    <t>PS2 - Caixas atendimento por senha, 52cmx14cm, suspensa</t>
  </si>
  <si>
    <t>PS1 - Autoantendimento, 52cmx14cm, suspensa</t>
  </si>
  <si>
    <t>PP8 - Sanitário  Masculino, 15cmx15cm, colada</t>
  </si>
  <si>
    <t>PP16 - Braile  unissex, 15cmx7cm, colada</t>
  </si>
  <si>
    <t>PP5 - Arquivo, 52,5cmx14cm, colada</t>
  </si>
  <si>
    <t>PP17 - Braile masculino, 15cmx7cm, colada</t>
  </si>
  <si>
    <t>2.3.2</t>
  </si>
  <si>
    <t>EXTINTORES</t>
  </si>
  <si>
    <t>Extintor de incêndio   PQS-ABC 04 Kg -  com placas de identificação</t>
  </si>
  <si>
    <t>PLACAS SINALIZAÇÃO</t>
  </si>
  <si>
    <t xml:space="preserve">      - portas de vidro temperado PVT01</t>
  </si>
  <si>
    <t xml:space="preserve">       - forro em placas   125,0 x 62,5cm  com perfis metalicos brancos</t>
  </si>
  <si>
    <t>balcão 3 portas e 3 gavetas branco</t>
  </si>
  <si>
    <t>tampo em inox com cuba e espelho 120,0 x 52,0cm</t>
  </si>
  <si>
    <t>2.4.1</t>
  </si>
  <si>
    <t>2.4.2</t>
  </si>
  <si>
    <t>Mobiliário Copa:</t>
  </si>
  <si>
    <t>PS3 - Plataforma de Atendimento, 52cmx14cm, suspensa</t>
  </si>
  <si>
    <t>Capa assentos preferenciais - AP1</t>
  </si>
  <si>
    <t>4.2</t>
  </si>
  <si>
    <t>6.2</t>
  </si>
  <si>
    <t>6.3</t>
  </si>
  <si>
    <t>1.6</t>
  </si>
  <si>
    <t>1.7</t>
  </si>
  <si>
    <t>1.8</t>
  </si>
  <si>
    <t>1.9</t>
  </si>
  <si>
    <t>1.10</t>
  </si>
  <si>
    <t>1.11</t>
  </si>
  <si>
    <t>1.12</t>
  </si>
  <si>
    <t>3.2</t>
  </si>
  <si>
    <t>3.3</t>
  </si>
  <si>
    <t>4.3</t>
  </si>
  <si>
    <t xml:space="preserve">      - Painel de gesso acartonado verde - duas faces c/uma chapa de cada lado resistentes à agua - 10cm </t>
  </si>
  <si>
    <t xml:space="preserve">       - tijolo furado (6 furos) </t>
  </si>
  <si>
    <t xml:space="preserve">       - Gesso em nivel</t>
  </si>
  <si>
    <t xml:space="preserve">       - placa cimento amarelo alerta 25,0cm x25,0cm - EXTERNO</t>
  </si>
  <si>
    <t xml:space="preserve">     - porcelanato e rodapé em porcelanato h=15,0cm</t>
  </si>
  <si>
    <t>soleira em granito cinza andorinha polido idem existente e = 20,0cm</t>
  </si>
  <si>
    <t>peitoril  em granito cinza andorinha polido com pingadeira externa</t>
  </si>
  <si>
    <t xml:space="preserve">degrau e espelho em basalto tear levigado </t>
  </si>
  <si>
    <t xml:space="preserve">      - contrapiso de concreto armado e=8,0cm</t>
  </si>
  <si>
    <t xml:space="preserve">       - regularizaçao para pavimentação colada </t>
  </si>
  <si>
    <t xml:space="preserve">     -  basalto tear natural em placas</t>
  </si>
  <si>
    <t xml:space="preserve">     -  basalto tear levigado em placas</t>
  </si>
  <si>
    <t xml:space="preserve">     -  ardósia em placas existente/ reintalar/ complementar</t>
  </si>
  <si>
    <t xml:space="preserve">       - meio-fio idem existente a instalar</t>
  </si>
  <si>
    <t xml:space="preserve">      - azulejo ( 20cmx20cm, liso, brilhante, cor branco)</t>
  </si>
  <si>
    <t>6.4</t>
  </si>
  <si>
    <t xml:space="preserve">         - PM 01 e PM01' - 90cmx210cm - 01 folha - abrir </t>
  </si>
  <si>
    <t xml:space="preserve">         - PM 02 - 80cmx210cm - 01 folha - abrir </t>
  </si>
  <si>
    <t xml:space="preserve">         - PM 03 - 60cmx210cm - 01 folha - abrir </t>
  </si>
  <si>
    <t>Aço:</t>
  </si>
  <si>
    <t xml:space="preserve">  -  PF01 - 90,0 x 210,0cm - abrir  tipo cofre ( somente grade)</t>
  </si>
  <si>
    <t xml:space="preserve">  -  PF02 - 90,0 x 210,0cm - abrir  tipo cofre</t>
  </si>
  <si>
    <t xml:space="preserve"> Porta tipo cofre- completa com ferragens:</t>
  </si>
  <si>
    <t xml:space="preserve">      - VT01 e  VT02</t>
  </si>
  <si>
    <t xml:space="preserve"> interna de abrir tipo alavanca - 01 folha -  PM01, PM01, PM02 e PM03</t>
  </si>
  <si>
    <t>10.3</t>
  </si>
  <si>
    <t>Limpeza com hidrojato Fachadas a serem pintadas</t>
  </si>
  <si>
    <t xml:space="preserve">    - PVA com emassamento</t>
  </si>
  <si>
    <t xml:space="preserve">    - Esmalte sobre madeira sintético c/ emassamento  - PM01, PM01, PM02 e PM03</t>
  </si>
  <si>
    <t xml:space="preserve">      - esmalte sobre ferro sem fundo antiferruginoso  - JE01, JE02 e JE03</t>
  </si>
  <si>
    <t>7.3</t>
  </si>
  <si>
    <t>7.4</t>
  </si>
  <si>
    <t xml:space="preserve">      - Grade de segurança interna</t>
  </si>
  <si>
    <t xml:space="preserve">         - porta em aluminio anodizado cor branca completa  com vidro 110x210 -  abrir </t>
  </si>
  <si>
    <t>Máscara modelo novo conforme projeto e memorial fornecidos pelo Banrisul</t>
  </si>
  <si>
    <t>mod.</t>
  </si>
  <si>
    <t>Complemento em" L" em chapa galvanizada com pintura automotiva azul ref. Pantone 300C</t>
  </si>
  <si>
    <t>painés de MDF com acabamento em formica liquida fosca  cor branco ref. L515 - branco real -catálogo Formica ano 2009 nas superficies externas</t>
  </si>
  <si>
    <t>1.2.2</t>
  </si>
  <si>
    <t>esquadria aluminio anodizado cor branca  - completa com vidro</t>
  </si>
  <si>
    <t>1.2.3</t>
  </si>
  <si>
    <t>pelicula autoadesiva translucida e listrada conforme padrão Banrisul</t>
  </si>
  <si>
    <t>SERRALHERIA</t>
  </si>
  <si>
    <t>Aço</t>
  </si>
  <si>
    <t xml:space="preserve">         - guarda corpo completo em aço inox</t>
  </si>
  <si>
    <t xml:space="preserve">         - guarda corpo c/ corrimão duplo completo em aço inox</t>
  </si>
  <si>
    <t>3.1.1</t>
  </si>
  <si>
    <t>APARELHOS e METAIS SANITÁRIOS</t>
  </si>
  <si>
    <t>papeleira em rolo</t>
  </si>
  <si>
    <t>espelhos prata lapidado:</t>
  </si>
  <si>
    <t xml:space="preserve">50,0 x 90,0cm </t>
  </si>
  <si>
    <t>torneira para  copa</t>
  </si>
  <si>
    <t>Extintor de incêndio  CO2 - 6 kg -  com placas de identificação</t>
  </si>
  <si>
    <t>Placa advertência "PROIBIDO FUMAR" fotoluminescente- 15x20cm</t>
  </si>
  <si>
    <t>Tapumes chapa compensada pintadas - fechamento fachada frontal com porta -tranca e chave.</t>
  </si>
  <si>
    <t>Montagem e desmontagem  divisória naval existentes para uso como tapume conforme layouts provisórios,  durante toda a execução  da obra</t>
  </si>
  <si>
    <t>SUPRA-ESTRUTURA</t>
  </si>
  <si>
    <t>Estrutura de concreto:</t>
  </si>
  <si>
    <t>Viga de concreto para base corrimão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</si>
  <si>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</si>
  <si>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</si>
  <si>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</si>
  <si>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</si>
  <si>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</si>
  <si>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</si>
  <si>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</si>
  <si>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</si>
  <si>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</si>
  <si>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</si>
  <si>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8.1.3</t>
  </si>
  <si>
    <t>8.2.1.1</t>
  </si>
  <si>
    <t>8.2.1.2</t>
  </si>
  <si>
    <t>8.3</t>
  </si>
  <si>
    <t>8.3.1</t>
  </si>
  <si>
    <t>8.4</t>
  </si>
  <si>
    <t>8.4.1</t>
  </si>
  <si>
    <t>8.4.2</t>
  </si>
  <si>
    <t>9.1.1</t>
  </si>
  <si>
    <t>9.1.2</t>
  </si>
  <si>
    <t>9.2.1</t>
  </si>
  <si>
    <t>9.2.2</t>
  </si>
  <si>
    <t>9.2.3</t>
  </si>
  <si>
    <t>10.4</t>
  </si>
  <si>
    <t>10.5</t>
  </si>
  <si>
    <t>10.6</t>
  </si>
  <si>
    <t>11.1</t>
  </si>
  <si>
    <t>11.2</t>
  </si>
  <si>
    <t>11.3</t>
  </si>
  <si>
    <t>1.5.1</t>
  </si>
  <si>
    <t>1.5.2</t>
  </si>
  <si>
    <t>1.5.3</t>
  </si>
  <si>
    <t>1.5.4</t>
  </si>
  <si>
    <t>1.5.5</t>
  </si>
  <si>
    <t>1.5.6</t>
  </si>
  <si>
    <t>Divisor de sigilo de Caixa e Divisor de Ambiente  - padrão Banrisul</t>
  </si>
  <si>
    <t>Demoliçoes:</t>
  </si>
  <si>
    <t>Relocar</t>
  </si>
  <si>
    <t>2.6</t>
  </si>
  <si>
    <t>Transporte de resíduos e destinação de resíduos obedecendo a legislação do meio ambiente</t>
  </si>
  <si>
    <t xml:space="preserve">       - alvenaria</t>
  </si>
  <si>
    <t xml:space="preserve">       - rasgo em alvenaria para embutir eletrica</t>
  </si>
  <si>
    <t xml:space="preserve">      - persiana</t>
  </si>
  <si>
    <t>xxx</t>
  </si>
  <si>
    <t xml:space="preserve">       - portico kit atm para reaproveitamento</t>
  </si>
  <si>
    <t xml:space="preserve">       - Testeira para reaproveitamento</t>
  </si>
  <si>
    <t xml:space="preserve">       - complemento para Testeira em ACM</t>
  </si>
  <si>
    <t xml:space="preserve">       - corrimão em ferro </t>
  </si>
  <si>
    <t xml:space="preserve">       - tampo de inox cuba, metais e armario aereo </t>
  </si>
  <si>
    <t xml:space="preserve">       - vaso sanitário completo</t>
  </si>
  <si>
    <t xml:space="preserve">       - pia com coluna completa</t>
  </si>
  <si>
    <t xml:space="preserve">       - acessórios sanitários</t>
  </si>
  <si>
    <t xml:space="preserve">       - contrapiso</t>
  </si>
  <si>
    <t xml:space="preserve">       - piso cerâmico e rodapé cerâmico</t>
  </si>
  <si>
    <t xml:space="preserve">      -  piso pedra ardósia para reaproveitamento</t>
  </si>
  <si>
    <t xml:space="preserve">       - revestimento azulejos</t>
  </si>
  <si>
    <t xml:space="preserve">       - forro de gesso em nivel </t>
  </si>
  <si>
    <t xml:space="preserve">       - bicicletário</t>
  </si>
  <si>
    <t xml:space="preserve">      -  soleira em marmore e granito</t>
  </si>
  <si>
    <t xml:space="preserve">       - paineis divisórios cegos e com vidro, portas e visor  para reaproveitamento</t>
  </si>
  <si>
    <t xml:space="preserve">       - esquadria de aluminio e vidro completa com portas e grade</t>
  </si>
  <si>
    <t xml:space="preserve">       - portinhola completa </t>
  </si>
  <si>
    <t xml:space="preserve">       - porta de abrir  em madeira -completa - PR01 e PR02</t>
  </si>
  <si>
    <t xml:space="preserve">       - porta de abrir  em ferro -completa - PFR01</t>
  </si>
  <si>
    <t xml:space="preserve">       - porta de abrir  em aluminio e vidro-completa - PAR01</t>
  </si>
  <si>
    <t xml:space="preserve">       - porta e janelas de correr  em aluminio e vidro-completa -JR01, JR02 e JR03</t>
  </si>
  <si>
    <t xml:space="preserve">       - janela superior em ferro e vidro canelado -completa -JSR01</t>
  </si>
  <si>
    <t xml:space="preserve">       - janela superior em aluminio e vidro  -completa -JSR02</t>
  </si>
  <si>
    <t xml:space="preserve">       - piso  cimentado</t>
  </si>
  <si>
    <t xml:space="preserve">      - meio fio existente para reaproveitamento</t>
  </si>
  <si>
    <t>Reinstalar com estrutura de sustentação,Testeira T3-265, medindo 265X54X15cm, em chapa galvanizada vazada, com logomarca em acrílico termomoldada. - realizar limpeza e repintura.</t>
  </si>
  <si>
    <t xml:space="preserve">      -  Reinstalar Pórtico BE - ATM  em chapa galvanizada vazada, com logomarca em acrílico -  realizar limpeza e repintura </t>
  </si>
  <si>
    <t>PS10 - Gerente Geral, 52cmx14cm, suspensa</t>
  </si>
  <si>
    <t>PS11 - Gerente Adjunto, 52cmx14cm, suspensa</t>
  </si>
  <si>
    <t>PP9 - Sanitário Feminino, 15cmx15cm, colada</t>
  </si>
  <si>
    <t>PP10 - Sanitário  ppne, 15cmx15cm, colada</t>
  </si>
  <si>
    <t>PP18 - Braile feminino, 15cmx7cm, colada</t>
  </si>
  <si>
    <t>2.2.15</t>
  </si>
  <si>
    <t>2.2.16</t>
  </si>
  <si>
    <t>2.2.17</t>
  </si>
  <si>
    <t>PS4 - Preferencial, 59cmx32cm, suspensa</t>
  </si>
  <si>
    <t xml:space="preserve">         - corrimão duplo completo em aço inox</t>
  </si>
  <si>
    <t>montante em aluminio anodizado cor branca , 1 1/2' x 4' para estruturação , fixado ao piso.</t>
  </si>
  <si>
    <t>1.2.4</t>
  </si>
  <si>
    <t>ACESSÓRIOS DE DEFICIENTES</t>
  </si>
  <si>
    <t xml:space="preserve">         - barra 45,0cm aço inox</t>
  </si>
  <si>
    <t xml:space="preserve">         - barra 70,00cm e 80,0cm aço inox</t>
  </si>
  <si>
    <t xml:space="preserve">         - barra dupla para pia 40,0cm aço inox</t>
  </si>
  <si>
    <t>3.4</t>
  </si>
  <si>
    <t xml:space="preserve">         - chapa para porta em aço inox</t>
  </si>
  <si>
    <t>4.1.1</t>
  </si>
  <si>
    <t>4.1.2</t>
  </si>
  <si>
    <t>4.3.1</t>
  </si>
  <si>
    <t>4.3.2</t>
  </si>
  <si>
    <t>4.4</t>
  </si>
  <si>
    <t>2.1.8</t>
  </si>
  <si>
    <t xml:space="preserve">Instalações provisórias para mesa atendimento,  trabalho e impressoras </t>
  </si>
  <si>
    <t>Relocação de mobiliario em geral para organização do layout decorrente da evolução das obras</t>
  </si>
  <si>
    <t>Administração Local para obras de médio porte, até 180 dias (1 engenheiro, 1 mestre de obras, despesa com alimentação, transporte e estada) - para a área total de intervenção equivalente a 210,00m2</t>
  </si>
  <si>
    <t xml:space="preserve">      - enchimento com cascote de obra</t>
  </si>
  <si>
    <t>6.1.11</t>
  </si>
  <si>
    <t>Placa fotoluminescente de balisamento de saída, 10X20cm</t>
  </si>
  <si>
    <t>10.7</t>
  </si>
  <si>
    <t xml:space="preserve">      - esmalte sobre ferro com fundo antiferruginoso - PF01, PF02</t>
  </si>
  <si>
    <t>ENTRADA DE ENERGIA, DADOS E TELECOMUNICAÇÕES</t>
  </si>
  <si>
    <t>Cabo unipolar flexivel seção 6,0 mm² / 0,6/1kv - AFUMEX, AFITOX, ou similar, Alimentador do CD-BK e CD-ESTAB</t>
  </si>
  <si>
    <t>Cabo unipolar flexivel seção 6,0 mm² / 0,6/1kv  AFUMEX, AFITOX, ou similar, - Terras do do CD-BK e CD-ESTAB- VERDE</t>
  </si>
  <si>
    <t>Cabo unipolar flexivel seção 16 mm² / 0,6/1kv - AFUMEX, AFITOX, ou similar,   Aterramento do CD-1-VERDE</t>
  </si>
  <si>
    <t>Cabo unipolar flexivel seção 16 mm² / 0,6/1kv - AFUMEX, AFITOX, ou similar,  Alimentador do CD-1</t>
  </si>
  <si>
    <t>Cabo unipolar flexivel seção 16mm²  - PVC 70º 750V - DPS</t>
  </si>
  <si>
    <t>Eletroduto ferro ø 40mm.</t>
  </si>
  <si>
    <t>Eletroduto ferro ø 50mm.</t>
  </si>
  <si>
    <t>Caixa tipo condulete ø 40mm.</t>
  </si>
  <si>
    <t>Caixa tipo condulete ø 50mm.</t>
  </si>
  <si>
    <t>Caixa de equalização de potenciais (equipotencialização) 30x30x10cm com tampa e barra de cobre de 5mmx3/4"x15cm afixada ao fundo da caixa através de isoladores de epóxi isolação 600V</t>
  </si>
  <si>
    <t>pç</t>
  </si>
  <si>
    <t>1.13</t>
  </si>
  <si>
    <t>Terminais de pressão para ligação CUP a cabo de cobre flex de #10mm2</t>
  </si>
  <si>
    <t>MONTAGEM DOS QUADROS DE DISTRIBUIÇÃO E CABOS ELÉTRICOS:</t>
  </si>
  <si>
    <t>Quadro de metálico de SOBREPOR com espaço para 96 disjuntores monopolares e disjuntor geral, c/barramentos de ligação tripolares paralelos isolados para 200A com bornes p/fases, perfil de proteção, e barramentos neutro e proteção, obturadores de banda e acessórios, tampa e contra-tampa metálicas com dobradiças, com fecho, aterramento caixa e porta. (CDs)</t>
  </si>
  <si>
    <t>Acessórios para montagem, fixação, identificação dos quadros e componentes.</t>
  </si>
  <si>
    <t>cj</t>
  </si>
  <si>
    <t xml:space="preserve">Disjuntor de proteção para grupo capacitivo de 1,5 KVAr </t>
  </si>
  <si>
    <t>Disjuntores Tripolar/10,0kA</t>
  </si>
  <si>
    <t xml:space="preserve">            - 3x32A - Geral (CD- BK)</t>
  </si>
  <si>
    <t xml:space="preserve">            - 3x32A - NBK</t>
  </si>
  <si>
    <t>2.4.3</t>
  </si>
  <si>
    <t xml:space="preserve">            - 3x32A - GERAL NBK</t>
  </si>
  <si>
    <t>2.4.4</t>
  </si>
  <si>
    <t xml:space="preserve">            - 3x70A - GERAL CD-01</t>
  </si>
  <si>
    <t>Disjuntores Monopolares/mínimo 6kA - DPS</t>
  </si>
  <si>
    <t>2.5.1</t>
  </si>
  <si>
    <t xml:space="preserve">            - 50A</t>
  </si>
  <si>
    <t>2.5.2</t>
  </si>
  <si>
    <t xml:space="preserve">            - 40A</t>
  </si>
  <si>
    <t>Banco de Capacitores Trifásico fixo 1,5 kVAr em 380VAC, em caixa ABS com tampa, com dispositivos anti-explosão, disjuntor de proteção e distorção máxima de harmônicas de 3%</t>
  </si>
  <si>
    <t>2.7</t>
  </si>
  <si>
    <t>Disjuntores Monopolares/4,5kA</t>
  </si>
  <si>
    <t>2.7.1</t>
  </si>
  <si>
    <t xml:space="preserve">            - 16A</t>
  </si>
  <si>
    <t>2.7.2</t>
  </si>
  <si>
    <t xml:space="preserve">            - 20A</t>
  </si>
  <si>
    <t>2.7.3</t>
  </si>
  <si>
    <t xml:space="preserve">            - 25A</t>
  </si>
  <si>
    <t>2.8</t>
  </si>
  <si>
    <t>Disjuntores Tripolares/4,5kA</t>
  </si>
  <si>
    <t>2.8.1</t>
  </si>
  <si>
    <t xml:space="preserve">            -20A</t>
  </si>
  <si>
    <t>2.8.2</t>
  </si>
  <si>
    <t xml:space="preserve">            - 32A</t>
  </si>
  <si>
    <t>2.9</t>
  </si>
  <si>
    <t xml:space="preserve">Dispositivo IDR 25A sensibilidade 30mA </t>
  </si>
  <si>
    <t>2.10</t>
  </si>
  <si>
    <t xml:space="preserve">Dispositivo IDR 4x80A sensibilidade 300mA </t>
  </si>
  <si>
    <t>2.11</t>
  </si>
  <si>
    <t>2.12</t>
  </si>
  <si>
    <t>2.13</t>
  </si>
  <si>
    <t>Cordoalha de cobre nú #16mm2 (aterramentos eletrodutos e acessórios de fixação)</t>
  </si>
  <si>
    <t>PONTOS DE ILUMINAÇÃO/TOMADAS e AR CONDICIONADO</t>
  </si>
  <si>
    <t xml:space="preserve"> Luminária de EMBUTIR - 2x32W com aletas completa - Suportes, Lâmpadas Trifósforo 32 W e reator eletrônico 220V AFP - 2x32W - THD &lt;10% - Garantia de 02 Anos.</t>
  </si>
  <si>
    <t xml:space="preserve"> Luminária de SOBREPOR - 2x32W com aletas  completa - Suportes, Lâmpadas Trifósforo 32 W e reator eletrônico 220V AFP - 2x32W - THD &lt;10% - Garantia de 02 Anos.</t>
  </si>
  <si>
    <t>LUMINÁRIA DECORATIVA DE SOBREPOR PARA LÂMPADA FLUORESCENTE COMPACTA 1x15W COM REFLETOR DE ALUMÍNIO E DIFUSOR DE VIDRO
 - Garantia de 02 Anos.</t>
  </si>
  <si>
    <t>LUMINÁRIA TIPO ARANDELA DE SOBREPOR PARA LÂMPADA FLUORESCENTE COMPACTA 1x15W COM REFLETOR DE ALUMÍNIO E DIFUSOR DE VIDRO
 - Garantia de 02 Anos.</t>
  </si>
  <si>
    <t>3.5</t>
  </si>
  <si>
    <t xml:space="preserve"> Suporte p/tres blocos com, duas tomadas tipo bloco NBR.20A (azul) , mais um bloco cego</t>
  </si>
  <si>
    <t>3.6</t>
  </si>
  <si>
    <t>Espelho de pvc branco 4x2" (100x50mm)  ou de Alumínio p/ condulete com:</t>
  </si>
  <si>
    <t>3.6.1</t>
  </si>
  <si>
    <t xml:space="preserve">          - interruptor simples.</t>
  </si>
  <si>
    <t>3.6.2</t>
  </si>
  <si>
    <t xml:space="preserve">          - interruptor duplo.</t>
  </si>
  <si>
    <t>3.6.3</t>
  </si>
  <si>
    <t xml:space="preserve">          - tomada 1xP+T 20A/250V NBR 14136 (AZUL) </t>
  </si>
  <si>
    <t>3.7</t>
  </si>
  <si>
    <t>Espelho cego 4x2"/4x4" de pvc branco</t>
  </si>
  <si>
    <t>3.8</t>
  </si>
  <si>
    <t>Caixa embutir parede 100x50x50mm (4x2") Dry Wall</t>
  </si>
  <si>
    <t>3.9</t>
  </si>
  <si>
    <t>Caixa tipo condulete com tampa cega:</t>
  </si>
  <si>
    <t>3.9.1</t>
  </si>
  <si>
    <t xml:space="preserve">          - ø 20mm.</t>
  </si>
  <si>
    <t>3.9.2</t>
  </si>
  <si>
    <t xml:space="preserve">          - ø 25mm.</t>
  </si>
  <si>
    <t>3.10</t>
  </si>
  <si>
    <t>Eletroduto de ferro:</t>
  </si>
  <si>
    <t>3.10.1</t>
  </si>
  <si>
    <t>3.10.2</t>
  </si>
  <si>
    <t>3.10.3</t>
  </si>
  <si>
    <t xml:space="preserve">         - ø 50mm.</t>
  </si>
  <si>
    <t>3.11</t>
  </si>
  <si>
    <t>Eletroduto de PVC:</t>
  </si>
  <si>
    <t>3.11.1</t>
  </si>
  <si>
    <t>3.11.2</t>
  </si>
  <si>
    <t xml:space="preserve">          - ø 32mm.</t>
  </si>
  <si>
    <t>3.12</t>
  </si>
  <si>
    <t>Suporte Dutotec  Ref. DT.66844.10 p/tres blocos com, DUAS tomadas tipo bloco NBR.20A Ref. DT.99230.00 (AZUL), mais um bloco cego Ref. DT 99430.00 ou similar.</t>
  </si>
  <si>
    <t>3.13</t>
  </si>
  <si>
    <t>Suporte Dutotec  Ref. DT.66844.10 p/tres blocos com, UMA tomada tipo bloco NBR.20A Ref. DT.99230.00 (VERMELHA), mais dois blocos cegos Ref. DT 99430.00 ou similar.</t>
  </si>
  <si>
    <t>3.14</t>
  </si>
  <si>
    <t>Canaleta aluminio 73x25 tripla c/ tampa de encaixe - Branca</t>
  </si>
  <si>
    <t>3.15</t>
  </si>
  <si>
    <t>Curva 90º Vertical específica de canaleta de aluminio 73x25mm</t>
  </si>
  <si>
    <t>3.16</t>
  </si>
  <si>
    <t>Adaptador 2x3/4"  específica de canaleta de aluminio 73x25mm</t>
  </si>
  <si>
    <t>3.17</t>
  </si>
  <si>
    <t>Eletrocalha lisa 150x75mm , c/ septo divisor</t>
  </si>
  <si>
    <t>3.18</t>
  </si>
  <si>
    <t>Tampa para eletrocalha 150mm</t>
  </si>
  <si>
    <t>3.19</t>
  </si>
  <si>
    <t>Eletrocalha lisa 150x75mm , tripartida</t>
  </si>
  <si>
    <t>3.20</t>
  </si>
  <si>
    <t>3.21</t>
  </si>
  <si>
    <t xml:space="preserve">Suporte suspensão para eletrocalha 150x75mm </t>
  </si>
  <si>
    <t>3.22</t>
  </si>
  <si>
    <t>Curva horizontal para eletrocalha 150x75mm</t>
  </si>
  <si>
    <t>3.23</t>
  </si>
  <si>
    <t>Tê para eletrocalha 150x75mm</t>
  </si>
  <si>
    <t>3.24</t>
  </si>
  <si>
    <t>Acoplamento para painel de eletrocalha 150x75mm</t>
  </si>
  <si>
    <t>3.25</t>
  </si>
  <si>
    <t>Acessorios para eletrocalha 150 x 75mm</t>
  </si>
  <si>
    <t>3.26</t>
  </si>
  <si>
    <t>Perfilado 38x38mm chapa 14</t>
  </si>
  <si>
    <t>3.27</t>
  </si>
  <si>
    <t>Suporte longo p/perfilado 38x38mm</t>
  </si>
  <si>
    <t>3.28</t>
  </si>
  <si>
    <t>Base c/ 4 furos fixação externa p/perfilado 38x38mm</t>
  </si>
  <si>
    <t xml:space="preserve"> un</t>
  </si>
  <si>
    <t>3.29</t>
  </si>
  <si>
    <t xml:space="preserve">Emendas Internas ("I", "L") para perfilado 38x38mm  </t>
  </si>
  <si>
    <t>3.30</t>
  </si>
  <si>
    <t>Conjunto Plugs Macho/Femea 2P+T 10A/250V NBR 14136  (ligação luminária-reator)</t>
  </si>
  <si>
    <t>3.31</t>
  </si>
  <si>
    <t>Derivação lateral p/ eletroduto</t>
  </si>
  <si>
    <t>3.32</t>
  </si>
  <si>
    <t>Parafusos, porcas e arruelas para perfilados/eletrocalha</t>
  </si>
  <si>
    <t>3.33</t>
  </si>
  <si>
    <t>Chumbador rosca interna 1/4"</t>
  </si>
  <si>
    <t>3.34</t>
  </si>
  <si>
    <t>Timer p/  iluminação interna/externa</t>
  </si>
  <si>
    <t>3.35</t>
  </si>
  <si>
    <t>Mini Contactora Tripolar WEG, Siemens ou similar 20 A (Cash-Timer)</t>
  </si>
  <si>
    <t>3.36</t>
  </si>
  <si>
    <t>Mini Contactora Tripolar WEG, Siemens ou similar 40 A (Cash-Timer)</t>
  </si>
  <si>
    <t>3.37</t>
  </si>
  <si>
    <t>Cabo tipo PP 3x1,5mm² - Ligação das luminárias.</t>
  </si>
  <si>
    <t>3.38</t>
  </si>
  <si>
    <t>Plug Macho novo padrão - ligação luminárias</t>
  </si>
  <si>
    <t>3.39</t>
  </si>
  <si>
    <t>Sensor de presença omnidirecional  c/retardo 10 min, 220V/127V, 250VA</t>
  </si>
  <si>
    <t>3.40</t>
  </si>
  <si>
    <t>3.41</t>
  </si>
  <si>
    <t>3.42</t>
  </si>
  <si>
    <t>Cabo unipolar seção 10 mm² -NÚ (Aterramento)</t>
  </si>
  <si>
    <t>3.43</t>
  </si>
  <si>
    <t>Haste cooperweld ø 19x2400mm c/conector/caixa e tampa</t>
  </si>
  <si>
    <t>3.44</t>
  </si>
  <si>
    <t>Caixa de Inspeção de solo em Polipropileno Preta Ø 300x400mm, com Tampa em Ferro Fundido Ø 300mm Aba Larga TEL-505 e TEL-506 da Termotécnica ou similar</t>
  </si>
  <si>
    <t>3.45</t>
  </si>
  <si>
    <t>Fornecimento e instalação de sensor de presença infravermelho do tipo programável de parede, bivolt, com sensibilidade mínima 12m, ângulo de cobertura frontal maior que 110º e tempo ajustável mínimo de 5seg a 04min com recontagem, de potência resistiva até 500W. Fab: MI-700 Tektron ou equivalente.</t>
  </si>
  <si>
    <t>INSTALAÇÕES DE ILUMINAÇÃO DE EMERGÊNCIA</t>
  </si>
  <si>
    <t>Módulo Autonomo de emergência 2X32 LEDs c/bateria p/mais de 32 horas c/ suporte metalico p/ fixação</t>
  </si>
  <si>
    <t>INSTALAÇÕES ELÉTRICAS</t>
  </si>
  <si>
    <t>Cabo unipolar flexivel seção 2,5 mm2.</t>
  </si>
  <si>
    <t>Cabo unipolar flexivel seção 6,0 mm2.</t>
  </si>
  <si>
    <t>Disjuntor monopolar/4,5kA.</t>
  </si>
  <si>
    <t>1.6.1</t>
  </si>
  <si>
    <t xml:space="preserve">        -1x16A - (CD-ESTAB)</t>
  </si>
  <si>
    <t xml:space="preserve">        -1x20A - (CD-ESTAB)</t>
  </si>
  <si>
    <t>1.6.2</t>
  </si>
  <si>
    <t xml:space="preserve">        -3x32A - (CD-ESTAB)</t>
  </si>
  <si>
    <t>Eletroduto ferro diametro 20 mm (3/4")</t>
  </si>
  <si>
    <t>Eletroduto ferro diametro 40 mm (1.1/4")</t>
  </si>
  <si>
    <t>Caixa de passagem c/ tampa cega tipo condulete diam 20mm</t>
  </si>
  <si>
    <t>Caixa de passagem c/ tampa cega tipo condulete diam 40mm</t>
  </si>
  <si>
    <t>Caixa de saida condulete diam. 25 mm com tampa e com:</t>
  </si>
  <si>
    <t xml:space="preserve">        -  02 (duas) tomadas  novo padrão brasileiro</t>
  </si>
  <si>
    <t>1.14</t>
  </si>
  <si>
    <t>Adaptador para canaleta 73x25mm - 3x1</t>
  </si>
  <si>
    <t>1.15</t>
  </si>
  <si>
    <t>Chave reversora 40A. com 04 câmaras</t>
  </si>
  <si>
    <t>1.16</t>
  </si>
  <si>
    <t>Centro de Distribuição tipo Quadro de Comando para Caixa p/ reversora - GSP.2</t>
  </si>
  <si>
    <t>1.17</t>
  </si>
  <si>
    <t>Canaleta aluminio Dutotec 73x25 tripla c/ tampa de encaixe - Pintura eletrostática branca ou equivalente</t>
  </si>
  <si>
    <t>1.18</t>
  </si>
  <si>
    <t>Canaleta aluminio Cutotec 73x45 tripla c/ tampa de encaixe - Pintura eletrostática branca ou equivalente</t>
  </si>
  <si>
    <t>1.19</t>
  </si>
  <si>
    <t>Caixa derivação 100x100mm tipo X  p/Canaleta de Alumínio de 73x25mm</t>
  </si>
  <si>
    <t>1.20</t>
  </si>
  <si>
    <t>Caixa derivação 100x100mm tipo X  p/Canaleta de Alumínio de 73x45mm</t>
  </si>
  <si>
    <t>1.21</t>
  </si>
  <si>
    <t>Curva 90 graus  p/Canaleta de Alumínio de 73x25mm</t>
  </si>
  <si>
    <t>1.22</t>
  </si>
  <si>
    <t>Acessório tipo flange p/ conexão CD/Eletrocalha e aluminio</t>
  </si>
  <si>
    <t>1.23</t>
  </si>
  <si>
    <t>Acessório p/ conexão eletroduto/canaleta de aluminio</t>
  </si>
  <si>
    <t>1.24</t>
  </si>
  <si>
    <t>Suporte Dutotec  Ref. DT.66844.10 p/tres blocos com, DUAS tomadas tipo bloco NBR.20A Ref. DT.99230.00 (PRETA), mais um bloco cego Ref. DT 99430.00 ou similar.</t>
  </si>
  <si>
    <t>1.25</t>
  </si>
  <si>
    <t>Timer p/  KIT ATM</t>
  </si>
  <si>
    <t>1.26</t>
  </si>
  <si>
    <t xml:space="preserve"> Plug novo padrão brasileiro</t>
  </si>
  <si>
    <t>1.27</t>
  </si>
  <si>
    <t xml:space="preserve"> Cabo tipo PP 3x2,5mm2</t>
  </si>
  <si>
    <t>1.28</t>
  </si>
  <si>
    <t>1.29</t>
  </si>
  <si>
    <t>Plug adaptador p/tomada padrão brasileiro</t>
  </si>
  <si>
    <t>1.30</t>
  </si>
  <si>
    <t>Caixa de piso SQR Rotation Dupla tipo de Nível com espaço para 4 tomadas 2P+T 20A/250V NBR 14136 (PRETA) e 4 tomadas RJ45, completa com janela prensa cabos, tampa lisa de alumínio polido e arremates de piso, parafusos reguladores, Dutotec ou similar</t>
  </si>
  <si>
    <t>1.31</t>
  </si>
  <si>
    <t>Suportes metálico para Tomadas para Caixa SQR Rotation, ou similar</t>
  </si>
  <si>
    <t>1.32</t>
  </si>
  <si>
    <t>DOIS Blocos de tomadas NBR.20A (PRETA) para caixa SQR</t>
  </si>
  <si>
    <t>1.33</t>
  </si>
  <si>
    <t>DOIS Blocos de tomadas RJ-45 Cat.5e para caixa SQR</t>
  </si>
  <si>
    <t>1.34</t>
  </si>
  <si>
    <t>Caixa Guia em ABS para caixa de piso SQR Rotation  Dupla</t>
  </si>
  <si>
    <t>PONTOS PARA A TRANSMISSÃO DE DADOS:</t>
  </si>
  <si>
    <t>Suporte Ref. DT.66844.10 p/tres blocos com, DOIS blocos c/RJ.45 Cat.5e Ref. DT.99530.00, mais um bloco cego Ref. DT 99430.00 ou similar.</t>
  </si>
  <si>
    <t>Suporte Ref. DT.66844.10 p/tres blocos com, UM bloco c/RJ.45 Cat.5e Ref. DT.99530.00, mais dois blocos cegos Ref. DT 99430.00 ou similar.</t>
  </si>
  <si>
    <t>Suporte Ref. DT.63450.10 com DOIS bloco c/RJ.45 Cat.5e Ref. DT.99530.00, mais DOIS BLOCOS DE TOMADAS, COM DUAS    Ref. DT 99230.15 (PRETA) OU similar.</t>
  </si>
  <si>
    <t>Caixa de passagem c/ tampa cega tipo condulete diam 25mm</t>
  </si>
  <si>
    <t>Patch Panel 24 portas com RJ-45 Cat 5e  p/ Rack 19" (Cab. Estruturado - LÓGICA)</t>
  </si>
  <si>
    <t>Abraçadeiras de Velcro 16mm Hellerman ou similar para amarração cabos e patch-cords (20 unidades)</t>
  </si>
  <si>
    <t>Adapter Cable 2,5m (Estações de Trabalho, Impr, ATMs) - Cor Azul com Cover (estações de trabalho)</t>
  </si>
  <si>
    <t>Patch Cord 1,0m (Lógica) - Cor Amarela</t>
  </si>
  <si>
    <t>Régua de 1Ux19"  com 8 tomadas 2P+T em ângulo de 45º  p/ Rack</t>
  </si>
  <si>
    <t>Bloco de inserção engate rápido M10 com bastidor completo</t>
  </si>
  <si>
    <t>Plug (macho) RJ45 cat. 5e para sistema de alarme com conectorização/teste</t>
  </si>
  <si>
    <t>2.14</t>
  </si>
  <si>
    <t>2.15</t>
  </si>
  <si>
    <t>Guia de cabos 1 U para racks de 19" instalado (organizador horizontal)</t>
  </si>
  <si>
    <t>2.16</t>
  </si>
  <si>
    <t>Teclado de senhas conexão TCP/IP - Cadastro para até 30.000 usuários,  DUO da Automatiza ou equivalente (2)</t>
  </si>
  <si>
    <t>2.17</t>
  </si>
  <si>
    <t>Caixa Plástica de Sobrepor c/tampa de 300X300mmX100mm tipo CPS (para QD RDY MDR)</t>
  </si>
  <si>
    <t>2.18</t>
  </si>
  <si>
    <t>Patch-cord com dois conectores RJ45-cat. 5e nas duas pontas, certificado, para interligação entre rack do Banco e caixa QDS/RDY/MDR</t>
  </si>
  <si>
    <t>2.19</t>
  </si>
  <si>
    <t>Certificação de pontos RJ45-cat. 5e</t>
  </si>
  <si>
    <t>Rack padrão 19" tipo gabinete fechado, porta acrílico com chave, próprio para cabeamento estruturado de 24 Us, profundidade 570mm (Cabeamento Horizontal) fixado na paede a 0,40m do piso, com três bandejas e com kit de ventilação forçada composta d 2 ventiladores</t>
  </si>
  <si>
    <t xml:space="preserve">Cabo tipo CIT 50-20 pares </t>
  </si>
  <si>
    <t>Cabo CIT 50-10 pares</t>
  </si>
  <si>
    <t>Cabo CIT 50-5 pares (Alarme)</t>
  </si>
  <si>
    <t>Patch Panel 24 portas p/ Rack 19"  (Estações de Trabalho)</t>
  </si>
  <si>
    <t>Voice Panel 50 portas com RJ-45 Cat 3 p/ Rack 19" (Rack - RAMAIS)</t>
  </si>
  <si>
    <t>Acessórios internos p/ montagem DG´s</t>
  </si>
  <si>
    <t>Bloco de inserção engate rápido com corte M10 LSA Plus com bastidor completo</t>
  </si>
  <si>
    <t>Barra de terra  para Bloco M10</t>
  </si>
  <si>
    <t xml:space="preserve">Bloco de proteção para centelhadores tripolares a gás 10 pares </t>
  </si>
  <si>
    <t>DG - N.º4 (600x600x130mm) - de Sobrepor com barra de terra, fixações, acessórios  internos p/ montagem (DG de ENTRADA)</t>
  </si>
  <si>
    <t>Patch Cord 2,5m (Cor Verde Estações de Trabalho)</t>
  </si>
  <si>
    <t>Patch Cord 1,0m (Rack) - Cor Verde</t>
  </si>
  <si>
    <t xml:space="preserve"> Quadro de comando de Sobrepor para  Central de Alarme - 600x480x220mm tipo CS</t>
  </si>
  <si>
    <t>Caixa Plástica de Sobrepor c/tampa de 300X300mmX100mm tipo CPS (para Módulo de Rede do Alarme)</t>
  </si>
  <si>
    <t>Eletroduto ferro ø 25mm(1").</t>
  </si>
  <si>
    <t>Eletroduto ferro ø 32mm(1.1/4").</t>
  </si>
  <si>
    <t>Caixa passagem condulete ø 25 mm c/tampa cega.</t>
  </si>
  <si>
    <t>Caixa de sobrepor  c/ tampa medindo 400mmx300mx200mm, tipo Standart Cemar ou equivalente técnico, para abrigar dispositivo do sistema de alarme</t>
  </si>
  <si>
    <t xml:space="preserve"> Suporte p/tres blocos com, duas tomadas tipo bloco NBR.20A (preta), mais um bloco cego</t>
  </si>
  <si>
    <t>Canaleta aluminio 73x45 dupla c/ tampa de encaixe - Branca</t>
  </si>
  <si>
    <t>Cabo CIT 50-5 pares (Entrada Linhas)</t>
  </si>
  <si>
    <t>Arame Galvanizado n.º16</t>
  </si>
  <si>
    <t>kg</t>
  </si>
  <si>
    <t>INSTALAÇÕES ALARME</t>
  </si>
  <si>
    <t>SUBTOTAL ALARME</t>
  </si>
  <si>
    <t>INSTALAÇÕES DE CFTV</t>
  </si>
  <si>
    <t>SUBTOTAL /CFTV</t>
  </si>
  <si>
    <t xml:space="preserve">Spiral tube </t>
  </si>
  <si>
    <t>Patch Panel 24 portas p/ Rack 19" categoria 6</t>
  </si>
  <si>
    <t xml:space="preserve">Guia/Organizador de cabos para RACK 19" </t>
  </si>
  <si>
    <t>Cabo UTP cat. 6 (Isolamento LSZH)</t>
  </si>
  <si>
    <t>Patch Cord cat. 6 comprimento 1,0 m - Vermelho</t>
  </si>
  <si>
    <t>Conector RJ45 macho cat. 6</t>
  </si>
  <si>
    <t>Certificação de pontos RJ45-cat. 6</t>
  </si>
  <si>
    <t>SERVIÇOS COMPLEMENTARES ELÉTRICA/AUTOMAÇÃO/TELEFÔNICO</t>
  </si>
  <si>
    <t>Verificação e certificação final das instalações - chek list</t>
  </si>
  <si>
    <t>SUBTOTAL SERVIÇOS COMPLEMENTARES</t>
  </si>
  <si>
    <t>EQUIPAMENTOS</t>
  </si>
  <si>
    <t>Unidade condicionadora tipo built-in, ciclo reverso, condensadora de descarga vertical, capacidade de 36000 BTU/h</t>
  </si>
  <si>
    <t>Unidade condicionadora tipo high wall inverter, ciclo reverso, capacidade de 18000 BTU/h</t>
  </si>
  <si>
    <t xml:space="preserve">Ventilador tipo Turbo-axial in-line, diâmetro nominal 200 mm. </t>
  </si>
  <si>
    <t>Miniventilador axial, para instalação em parede ou forro, diâmetro nominal 150 mm. Referência Modelo Muro 150-B da Multivac, ou equivalente</t>
  </si>
  <si>
    <t>REDE FRIGORÍGENA</t>
  </si>
  <si>
    <t>Tubo de cobre para refrigeração, esp. Parede 0.79 mm ø1/4" incluindo solda, conexões, insumos, suportes e acessórios para instalação</t>
  </si>
  <si>
    <t>Tubo de cobre para refrigeração, esp. Parede 0.79 mm ø3/8" incluindo solda, conexões, insumos, suportes e acessórios para instalação</t>
  </si>
  <si>
    <t>Tubo de cobre para refrigeração, esp. Parede 0.79 mm ø1/2" incluindo solda, conexões, insumos, suportes e acessórios para instalação</t>
  </si>
  <si>
    <t>Tubo de cobre para refrigeração, esp. Parede 0.79 mm ø5/8" incluindo solda, conexões, insumos, suportes e acessórios para instalação</t>
  </si>
  <si>
    <t>Tubo de cobre para refrigeração, esp. Parede 1.58 mm ø7/8" incluindo solda, conexões, insumos, suportes e acessórios para instalação</t>
  </si>
  <si>
    <t>Isolamento em espuma elastomérica, classe H - ø1/4"</t>
  </si>
  <si>
    <t>Isolamento em espuma elastomérica, classe M - ø3/8"</t>
  </si>
  <si>
    <t>Isolamento em espuma elastomérica, classe M - ø1/2"</t>
  </si>
  <si>
    <t>Isolamento em espuma elastomérica, classe M - ø5/8"</t>
  </si>
  <si>
    <t>Isolamento em espuma elastomérica, classe M  - ø7/8"</t>
  </si>
  <si>
    <t>Adesivo para isolamento tipo espuma elastomérica (lata de 900 ml)</t>
  </si>
  <si>
    <t>Fita em PVC para revestimento de tubulações frigorígenas externas - largura 100 mm (rolo de 10 metros)</t>
  </si>
  <si>
    <t>Gás refrigerante, incluindo procedimento de evacuação, pressurização e aferição da carga de gás conforme recomendações do fabricante.</t>
  </si>
  <si>
    <t>3.</t>
  </si>
  <si>
    <t>REDES DE DUTOS</t>
  </si>
  <si>
    <t>Chapa Galvanizada #24, incluindo suportes, insumos e acessórios para montagem</t>
  </si>
  <si>
    <t>Isolamento térmico para dutos em lã de vidro, espessura 38mm - Isoflex RT 1.0 ou equivalente</t>
  </si>
  <si>
    <t>Duto flexível com isolamento térmico e acústico, diâmetro 263 mm (10")</t>
  </si>
  <si>
    <t>Tubulação em PVC linha esgoto, incluindo conexões, suportes e todos os acessórios. Diâmetro 150 mm; Ref.: Amanco, Tigre, ou equivalente</t>
  </si>
  <si>
    <t>Veneziana plástica externa para descarga de ar - ø150 mm. Ref.: Multivac ou equivalente</t>
  </si>
  <si>
    <t>Caixa de filtragem, em chapa galvanizada, com filtros G4, dim. 300x300x300 mm com bocal de 250 mm</t>
  </si>
  <si>
    <t>Junta flexível vinílica 45x100x45 mm</t>
  </si>
  <si>
    <t>INSTALAÇÕES ELÉTRICAS DE CLIMATIZAÇÃO</t>
  </si>
  <si>
    <t>Quadro elétrico de comando,  metálico, tipo sobrepor, dimensôes 300x300x200, incluindo acessórios bornes, trilhos, etc)</t>
  </si>
  <si>
    <t>Disjuntor Monopolar 20 A</t>
  </si>
  <si>
    <t>Chave comutadora de 3 posições e 2 contatos</t>
  </si>
  <si>
    <t>Contatora de força, 25 A</t>
  </si>
  <si>
    <t>4.5</t>
  </si>
  <si>
    <t>Timer digital programável</t>
  </si>
  <si>
    <t>4.6</t>
  </si>
  <si>
    <t>Cabo tetrapolar tipo PP - 4x2,5 mm²</t>
  </si>
  <si>
    <t>4.7</t>
  </si>
  <si>
    <t>Cabo tripolar tipo PP - 3x2,5 mm²</t>
  </si>
  <si>
    <t>ITENS DIVERSOS</t>
  </si>
  <si>
    <t>Plaqueta em acrilico para identifcação dos equipamentos e quadros na cor preta e letras brancas,.</t>
  </si>
  <si>
    <t>Suporte metálico universal para instalação de unidade condensadora (par)</t>
  </si>
  <si>
    <t>5.3</t>
  </si>
  <si>
    <t>Tubo em PVC rígido soldável (marrom), diâmetro 25 mm, incluindo conexões, insumos, suportes e acessórios para instalação Utilização: drenos</t>
  </si>
  <si>
    <t>XII</t>
  </si>
  <si>
    <t>XIII</t>
  </si>
  <si>
    <t xml:space="preserve">      - Placa tátil início-fim para corrimão - instalar na rampa</t>
  </si>
  <si>
    <t>1.9.1</t>
  </si>
  <si>
    <t>Persiana vertical - cor cinza padrão Banrisul</t>
  </si>
  <si>
    <t xml:space="preserve">Logo Cubos- Fachada conforme padronização Banrisul </t>
  </si>
  <si>
    <t>vaso sanitario com caixa acoplada dual flux  - linha vogue plus - DECA ou similar</t>
  </si>
  <si>
    <t>vaso sanitario c/asento sanit.completo - linha confort - DECA ou similar</t>
  </si>
  <si>
    <t>lavatório com coluna pequeno- linha vogue plus - DECA ou similar</t>
  </si>
  <si>
    <t>lavatório com coluna suspensa grande - linha vogue plus - DECA ou similar</t>
  </si>
  <si>
    <t>caixa de descarga de embutir na alvenaria- ref. Montana ou similar</t>
  </si>
  <si>
    <t>Retirada e descarte</t>
  </si>
  <si>
    <t xml:space="preserve">Mola hidráulica aérea Nº 3 -  DORMA - cor prata - para porta de acesso a automação e aos caixas
</t>
  </si>
  <si>
    <t>Porta Giratoria Cilindrica 800mm cor branca - fornecimento e instalação</t>
  </si>
  <si>
    <t>Retirada para reinstalação</t>
  </si>
  <si>
    <t>2.3.3</t>
  </si>
  <si>
    <t>2.3.4</t>
  </si>
  <si>
    <t>2.3.5</t>
  </si>
  <si>
    <t>10.8</t>
  </si>
  <si>
    <t>10.9</t>
  </si>
  <si>
    <t>10.10</t>
  </si>
  <si>
    <t xml:space="preserve">    - Acrílica com emassamento cor Branco fosco - externa</t>
  </si>
  <si>
    <t xml:space="preserve">    - Acrílica sem emassamento cor Branco fosco - externa</t>
  </si>
  <si>
    <t xml:space="preserve">    - Acrílica sem emassamento cor Branco fosco  - interna</t>
  </si>
  <si>
    <t xml:space="preserve">    - Acrílica com emassamento cor Branco fosco - interna</t>
  </si>
  <si>
    <t xml:space="preserve">    - Acrílica com emassamento cor Azul Suvinil Azul Royal Cód. E339 ou similar- externa</t>
  </si>
  <si>
    <t>10.11</t>
  </si>
  <si>
    <t xml:space="preserve">    - Acrílica sem emassamento cor Grafite fosco - externa</t>
  </si>
  <si>
    <t>Disjuntor termomagnético  tripolar, caixa moldada - 3x70 A - 10kA/380V, IEC-974-2, curva de disparo "C", com fixações e terminais p/cabos. (MEDIÇÃO)</t>
  </si>
  <si>
    <t xml:space="preserve">Bloco Autonomo de emergência 80 LEDs Alto-brilho c/bateria p/4horas </t>
  </si>
  <si>
    <t>Bloco Autonomo de emergência 80 LEDs Alto-brilho c/bateria p/4horas com indicador de SAIDA ou SAIDA EMERGÊNCIA</t>
  </si>
  <si>
    <t>Rack tamanho 12U x 19" x 600mm - Completo - Grau de proteção IP 20, com uma bandeja, fechaduras em todas as aberturas, porta frontal e teto em aço cego e laterais com aletas para ventilação (Rack Operadoras)</t>
  </si>
  <si>
    <t xml:space="preserve">INFRAESTRUTURA NECESSÁRIA COM RESPECTIVAS ESPERAS ALARME </t>
  </si>
  <si>
    <t>INFRAESTRUTURA NECESSÁRIA COM RESPECTIVAS ESPERAS DE CFTV</t>
  </si>
  <si>
    <t>Rack tamanho 12U x 19" x 600mm - Completo - Grau de proteção IP 20, com uma bandeja, fechaduras em todas as aberturas, porta frontal e teto em aço cego e laterais com aletas para ventilação, conforme memorial descritivo item 2.2.1</t>
  </si>
  <si>
    <t>Unidade condicionadora tipo piso/teto inverter, ciclo reverso, condensadora de descarga horizontal, capacidade de 48000 BTU/h</t>
  </si>
  <si>
    <t>Tomada de Ar Exterior em alumínio anodizado pintado de branco, com tela antiinseto - 400x200mm</t>
  </si>
  <si>
    <t>Grelha tipo Rotacore em alumínio anodizado pintado de branco, sem registro - 800x250 mm</t>
  </si>
  <si>
    <t>Difusor em alumínio anodizado pintado de branco, de 1 direção, com caixa plenum e registro borboleta no colarinho - 300x300 mm</t>
  </si>
  <si>
    <t>8.3.2</t>
  </si>
  <si>
    <t xml:space="preserve">     - Grades fechamento aparelhos de ar condicionado</t>
  </si>
  <si>
    <t xml:space="preserve">A3 SIA - Acessibilidade universal, 15cmx15cm </t>
  </si>
  <si>
    <t>Supressores para transientes DPS  3F 40kA + N 100 kA Nominais, Classe I, base com engate em trilho 4 polos plugáveis (QDG)</t>
  </si>
  <si>
    <t xml:space="preserve">Cabo unipolar #2,5mm² flexível HF (Não Halogenado), 70°C  450/750V AFUMEX, AFITOX ou similar </t>
  </si>
  <si>
    <t xml:space="preserve">Cabo unipolar #4,0mm² flexível HF (Não Halogenado), 70°C  450/750V AFUMEX, AFITOX ou similar </t>
  </si>
  <si>
    <t xml:space="preserve">Sirene eletronica áudio/estrobo interna para sanitário PPNE com fonte de alimentação por Bateria </t>
  </si>
  <si>
    <t>Acionador fixo de alarme para sanitário PPNE tipo botoeira soco com retenção e botão reset. Alimentação por bateria</t>
  </si>
  <si>
    <t>Quadro de metálico de SOBREPOR com espaço para 72 disjuntores monopolares e disjuntor geral, c/barramentos de ligação tripolares paralelos isolados para 80A com bornes p/fases, perfil de proteção, e barramentos neutro e proteção, obturadores de banda e acessórios, tampa e contra-tampa metálicas com dobradiças, com fecho, aterramento caixa e porta. (CD-ESTAB)</t>
  </si>
  <si>
    <t xml:space="preserve">Quadro metálico de SOBREPOR  com tampa articulada por dobradiças, em chapa de aço e pintura a pó cor cinza RAL 9002, com fecho rápido, aterramento na caixa e porta, com espaço p/disjuntor geral, disjuntores parciais caixa moldada, barramentos de cobre eletrolítico paralelos trifásicos para fases recobertos de material isolante termocontrátil mais neutro e proteção, capacidade de correntes mín 3 A/mm2), 600x480x170mm / Barramento para 100A, 18kA, barramentos secundários para 100 A (CD-BK) </t>
  </si>
  <si>
    <t>Quadro tipo Caixa de comando 680x480x170mm c/ acessórios - (Cash Timer)</t>
  </si>
  <si>
    <t>Cabo UTP 4 Pares 24 awg LSZH (Não Halogenado)  Cat.5e</t>
  </si>
  <si>
    <t>Suporte Ref. DT.66844.10 p/tres blocos com UM bloco c/furo central Ref. DT.99530.00, mais DOIS blocos cegos Ref. DT 99430.00 ou similar (Pontos Alarme Máscara e Paredes).</t>
  </si>
  <si>
    <t>SUBTOTAL CIVIL</t>
  </si>
  <si>
    <t>SUBTOTAL ELÉTRICA</t>
  </si>
  <si>
    <t>vb</t>
  </si>
  <si>
    <t>torneira decamatic ou similar para sanitarios</t>
  </si>
  <si>
    <t>1. OBJETO: OBRAS CIVIS, INSTALAÇÕES ELÉTRICAS, LÓGICAS E MECÂNICAS PARA REFORMA E AMPLIAÇÃO DA AG. MAQUINÉ/RS</t>
  </si>
  <si>
    <t>OBRAS CIVIS, INSTALAÇÕES ELÉTRICAS, LÓGICAS E MECÂNICAS PARA REFORMA E AMPLIAÇÃO DA AG. MAQUINÉ/RS</t>
  </si>
  <si>
    <r>
      <t xml:space="preserve">5. CONDIÇÕES DE PAGAMENTO: </t>
    </r>
    <r>
      <rPr>
        <sz val="10"/>
        <rFont val="Calibri"/>
        <family val="2"/>
      </rPr>
      <t>Conforme serviço medido, após fiscalização e aceite do Gestor, será efetuado o pagamento à contratada, no 4° dia útil do mês subsequente ao da prestação dos serviços</t>
    </r>
  </si>
  <si>
    <r>
      <t>6. ANEXOS:</t>
    </r>
    <r>
      <rPr>
        <sz val="10"/>
        <rFont val="Calibri"/>
        <family val="2"/>
      </rPr>
      <t xml:space="preserve"> Plantas, detalhamentos e memoriais serão disponibilizados em mídia portátil pela Unidade de Licitações e Compras</t>
    </r>
  </si>
  <si>
    <r>
      <t>2. ENDEREÇO DE EXECUÇÃO/ENTREGA:</t>
    </r>
    <r>
      <rPr>
        <sz val="10"/>
        <rFont val="Calibri"/>
        <family val="2"/>
      </rPr>
      <t xml:space="preserve"> Rua Lindolfo Alves de Almeida, 891 - MAQUINÉ/</t>
    </r>
    <r>
      <rPr>
        <sz val="10"/>
        <rFont val="Calibri"/>
        <family val="2"/>
      </rPr>
      <t>RS</t>
    </r>
  </si>
  <si>
    <r>
      <t xml:space="preserve">3. PRAZO DE EXECUÇÃO/ENTREGA: </t>
    </r>
    <r>
      <rPr>
        <sz val="10"/>
        <rFont val="Calibri"/>
        <family val="2"/>
      </rPr>
      <t>90 dias</t>
    </r>
  </si>
  <si>
    <r>
      <t xml:space="preserve">4. HORÁRIO PARA EXECUÇÃO/ENTREGA: </t>
    </r>
    <r>
      <rPr>
        <sz val="10"/>
        <rFont val="Calibri"/>
        <family val="2"/>
      </rPr>
      <t>Conforme Termo de Referência.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</si>
</sst>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_-* #,##0.00\ [$€]_-;\-* #,##0.00\ [$€]_-;_-* &quot;-&quot;??\ [$€]_-;_-@_-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23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Border="0" applyAlignment="0">
      <protection/>
    </xf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6" fillId="33" borderId="12" xfId="0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 vertical="top"/>
      <protection hidden="1"/>
    </xf>
    <xf numFmtId="4" fontId="3" fillId="0" borderId="12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top"/>
      <protection hidden="1"/>
    </xf>
    <xf numFmtId="4" fontId="3" fillId="0" borderId="10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4" fontId="3" fillId="0" borderId="10" xfId="0" applyNumberFormat="1" applyFont="1" applyFill="1" applyBorder="1" applyAlignment="1" applyProtection="1">
      <alignment horizontal="right"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wrapText="1"/>
      <protection hidden="1"/>
    </xf>
    <xf numFmtId="4" fontId="3" fillId="0" borderId="12" xfId="0" applyNumberFormat="1" applyFont="1" applyFill="1" applyBorder="1" applyAlignment="1" applyProtection="1">
      <alignment horizontal="right"/>
      <protection hidden="1"/>
    </xf>
    <xf numFmtId="4" fontId="3" fillId="0" borderId="12" xfId="0" applyNumberFormat="1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" fontId="3" fillId="0" borderId="12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4" fontId="3" fillId="0" borderId="12" xfId="0" applyNumberFormat="1" applyFont="1" applyBorder="1" applyAlignment="1" applyProtection="1">
      <alignment horizontal="right"/>
      <protection hidden="1"/>
    </xf>
    <xf numFmtId="4" fontId="3" fillId="0" borderId="12" xfId="0" applyNumberFormat="1" applyFont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4" fontId="4" fillId="34" borderId="16" xfId="0" applyNumberFormat="1" applyFont="1" applyFill="1" applyBorder="1" applyAlignment="1" applyProtection="1">
      <alignment horizontal="center" vertical="center"/>
      <protection hidden="1"/>
    </xf>
    <xf numFmtId="0" fontId="4" fillId="34" borderId="17" xfId="0" applyFont="1" applyFill="1" applyBorder="1" applyAlignment="1" applyProtection="1">
      <alignment horizontal="center" vertical="center"/>
      <protection hidden="1"/>
    </xf>
    <xf numFmtId="0" fontId="9" fillId="34" borderId="18" xfId="0" applyFont="1" applyFill="1" applyBorder="1" applyAlignment="1" applyProtection="1">
      <alignment horizontal="center" vertical="center"/>
      <protection hidden="1"/>
    </xf>
    <xf numFmtId="0" fontId="9" fillId="34" borderId="19" xfId="0" applyFont="1" applyFill="1" applyBorder="1" applyAlignment="1" applyProtection="1">
      <alignment horizontal="center" vertical="center"/>
      <protection hidden="1"/>
    </xf>
    <xf numFmtId="4" fontId="9" fillId="34" borderId="19" xfId="0" applyNumberFormat="1" applyFont="1" applyFill="1" applyBorder="1" applyAlignment="1" applyProtection="1">
      <alignment horizontal="center" vertical="center"/>
      <protection hidden="1"/>
    </xf>
    <xf numFmtId="4" fontId="4" fillId="34" borderId="19" xfId="0" applyNumberFormat="1" applyFont="1" applyFill="1" applyBorder="1" applyAlignment="1" applyProtection="1">
      <alignment horizontal="center" vertical="center"/>
      <protection hidden="1"/>
    </xf>
    <xf numFmtId="0" fontId="9" fillId="34" borderId="20" xfId="0" applyFont="1" applyFill="1" applyBorder="1" applyAlignment="1" applyProtection="1">
      <alignment horizontal="center" vertical="center"/>
      <protection hidden="1"/>
    </xf>
    <xf numFmtId="164" fontId="5" fillId="35" borderId="18" xfId="0" applyNumberFormat="1" applyFont="1" applyFill="1" applyBorder="1" applyAlignment="1" applyProtection="1">
      <alignment horizontal="center" vertical="top"/>
      <protection hidden="1"/>
    </xf>
    <xf numFmtId="1" fontId="5" fillId="35" borderId="19" xfId="0" applyNumberFormat="1" applyFont="1" applyFill="1" applyBorder="1" applyAlignment="1" applyProtection="1">
      <alignment horizontal="center" vertical="top"/>
      <protection hidden="1"/>
    </xf>
    <xf numFmtId="0" fontId="5" fillId="35" borderId="19" xfId="0" applyFont="1" applyFill="1" applyBorder="1" applyAlignment="1" applyProtection="1">
      <alignment horizontal="left" vertical="top" wrapText="1"/>
      <protection hidden="1"/>
    </xf>
    <xf numFmtId="4" fontId="3" fillId="35" borderId="19" xfId="0" applyNumberFormat="1" applyFont="1" applyFill="1" applyBorder="1" applyAlignment="1" applyProtection="1">
      <alignment horizontal="center" vertical="top"/>
      <protection hidden="1"/>
    </xf>
    <xf numFmtId="0" fontId="3" fillId="35" borderId="19" xfId="0" applyFont="1" applyFill="1" applyBorder="1" applyAlignment="1" applyProtection="1">
      <alignment horizontal="center" vertical="top"/>
      <protection hidden="1"/>
    </xf>
    <xf numFmtId="4" fontId="3" fillId="35" borderId="19" xfId="0" applyNumberFormat="1" applyFont="1" applyFill="1" applyBorder="1" applyAlignment="1" applyProtection="1">
      <alignment horizontal="right" vertical="top"/>
      <protection hidden="1"/>
    </xf>
    <xf numFmtId="4" fontId="3" fillId="35" borderId="19" xfId="0" applyNumberFormat="1" applyFont="1" applyFill="1" applyBorder="1" applyAlignment="1" applyProtection="1">
      <alignment vertical="top"/>
      <protection hidden="1"/>
    </xf>
    <xf numFmtId="4" fontId="3" fillId="35" borderId="20" xfId="66" applyNumberFormat="1" applyFont="1" applyFill="1" applyBorder="1" applyAlignment="1" applyProtection="1">
      <alignment vertical="top"/>
      <protection hidden="1"/>
    </xf>
    <xf numFmtId="164" fontId="5" fillId="36" borderId="18" xfId="0" applyNumberFormat="1" applyFont="1" applyFill="1" applyBorder="1" applyAlignment="1" applyProtection="1">
      <alignment horizontal="center" vertical="top"/>
      <protection hidden="1"/>
    </xf>
    <xf numFmtId="1" fontId="5" fillId="36" borderId="19" xfId="0" applyNumberFormat="1" applyFont="1" applyFill="1" applyBorder="1" applyAlignment="1" applyProtection="1">
      <alignment horizontal="center" vertical="top"/>
      <protection hidden="1"/>
    </xf>
    <xf numFmtId="0" fontId="6" fillId="36" borderId="19" xfId="0" applyFont="1" applyFill="1" applyBorder="1" applyAlignment="1" applyProtection="1">
      <alignment horizontal="left" vertical="top" wrapText="1"/>
      <protection hidden="1"/>
    </xf>
    <xf numFmtId="4" fontId="3" fillId="36" borderId="19" xfId="0" applyNumberFormat="1" applyFont="1" applyFill="1" applyBorder="1" applyAlignment="1" applyProtection="1">
      <alignment horizontal="center" vertical="top"/>
      <protection hidden="1"/>
    </xf>
    <xf numFmtId="0" fontId="3" fillId="36" borderId="19" xfId="0" applyFont="1" applyFill="1" applyBorder="1" applyAlignment="1" applyProtection="1">
      <alignment horizontal="center" vertical="top"/>
      <protection hidden="1"/>
    </xf>
    <xf numFmtId="4" fontId="3" fillId="36" borderId="19" xfId="0" applyNumberFormat="1" applyFont="1" applyFill="1" applyBorder="1" applyAlignment="1" applyProtection="1">
      <alignment horizontal="right" vertical="top"/>
      <protection hidden="1"/>
    </xf>
    <xf numFmtId="4" fontId="3" fillId="36" borderId="19" xfId="0" applyNumberFormat="1" applyFont="1" applyFill="1" applyBorder="1" applyAlignment="1" applyProtection="1">
      <alignment vertical="top"/>
      <protection hidden="1"/>
    </xf>
    <xf numFmtId="4" fontId="5" fillId="36" borderId="20" xfId="66" applyNumberFormat="1" applyFont="1" applyFill="1" applyBorder="1" applyAlignment="1" applyProtection="1">
      <alignment vertical="top"/>
      <protection hidden="1"/>
    </xf>
    <xf numFmtId="164" fontId="3" fillId="0" borderId="18" xfId="0" applyNumberFormat="1" applyFont="1" applyFill="1" applyBorder="1" applyAlignment="1" applyProtection="1">
      <alignment horizontal="center" vertical="top"/>
      <protection hidden="1"/>
    </xf>
    <xf numFmtId="1" fontId="3" fillId="0" borderId="19" xfId="0" applyNumberFormat="1" applyFont="1" applyFill="1" applyBorder="1" applyAlignment="1" applyProtection="1">
      <alignment horizontal="center" vertical="top"/>
      <protection hidden="1"/>
    </xf>
    <xf numFmtId="0" fontId="3" fillId="0" borderId="19" xfId="0" applyFont="1" applyFill="1" applyBorder="1" applyAlignment="1" applyProtection="1">
      <alignment horizontal="left" vertical="top" wrapText="1"/>
      <protection hidden="1"/>
    </xf>
    <xf numFmtId="4" fontId="3" fillId="0" borderId="19" xfId="0" applyNumberFormat="1" applyFont="1" applyFill="1" applyBorder="1" applyAlignment="1" applyProtection="1">
      <alignment horizontal="center" vertical="top"/>
      <protection hidden="1"/>
    </xf>
    <xf numFmtId="0" fontId="3" fillId="0" borderId="19" xfId="0" applyFont="1" applyFill="1" applyBorder="1" applyAlignment="1" applyProtection="1">
      <alignment horizontal="center" vertical="top"/>
      <protection hidden="1"/>
    </xf>
    <xf numFmtId="4" fontId="3" fillId="0" borderId="19" xfId="0" applyNumberFormat="1" applyFont="1" applyFill="1" applyBorder="1" applyAlignment="1" applyProtection="1">
      <alignment horizontal="right" vertical="top"/>
      <protection hidden="1"/>
    </xf>
    <xf numFmtId="4" fontId="3" fillId="0" borderId="19" xfId="0" applyNumberFormat="1" applyFont="1" applyFill="1" applyBorder="1" applyAlignment="1" applyProtection="1">
      <alignment vertical="top"/>
      <protection hidden="1"/>
    </xf>
    <xf numFmtId="4" fontId="3" fillId="0" borderId="20" xfId="66" applyNumberFormat="1" applyFont="1" applyFill="1" applyBorder="1" applyAlignment="1" applyProtection="1">
      <alignment vertical="top"/>
      <protection hidden="1"/>
    </xf>
    <xf numFmtId="164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4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vertical="center" wrapText="1"/>
      <protection locked="0"/>
    </xf>
    <xf numFmtId="4" fontId="3" fillId="0" borderId="20" xfId="66" applyNumberFormat="1" applyFont="1" applyFill="1" applyBorder="1" applyAlignment="1" applyProtection="1">
      <alignment vertical="center" wrapText="1"/>
      <protection hidden="1"/>
    </xf>
    <xf numFmtId="4" fontId="3" fillId="33" borderId="19" xfId="0" applyNumberFormat="1" applyFont="1" applyFill="1" applyBorder="1" applyAlignment="1" applyProtection="1">
      <alignment horizontal="center" vertical="top"/>
      <protection hidden="1"/>
    </xf>
    <xf numFmtId="0" fontId="3" fillId="33" borderId="19" xfId="0" applyFont="1" applyFill="1" applyBorder="1" applyAlignment="1" applyProtection="1">
      <alignment horizontal="center" vertical="top"/>
      <protection hidden="1"/>
    </xf>
    <xf numFmtId="4" fontId="3" fillId="33" borderId="19" xfId="0" applyNumberFormat="1" applyFont="1" applyFill="1" applyBorder="1" applyAlignment="1" applyProtection="1">
      <alignment horizontal="right" vertical="top"/>
      <protection locked="0"/>
    </xf>
    <xf numFmtId="4" fontId="3" fillId="0" borderId="20" xfId="66" applyNumberFormat="1" applyFont="1" applyFill="1" applyBorder="1" applyAlignment="1" applyProtection="1">
      <alignment horizontal="right" vertical="center" wrapText="1"/>
      <protection hidden="1"/>
    </xf>
    <xf numFmtId="4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3" fillId="37" borderId="19" xfId="0" applyFont="1" applyFill="1" applyBorder="1" applyAlignment="1" applyProtection="1">
      <alignment horizontal="left" vertical="center" wrapText="1"/>
      <protection hidden="1"/>
    </xf>
    <xf numFmtId="4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20" xfId="66" applyNumberFormat="1" applyFont="1" applyFill="1" applyBorder="1" applyAlignment="1" applyProtection="1">
      <alignment horizontal="right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4" fontId="3" fillId="33" borderId="19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9" xfId="0" applyFont="1" applyFill="1" applyBorder="1" applyAlignment="1" applyProtection="1">
      <alignment vertical="top" wrapText="1"/>
      <protection hidden="1"/>
    </xf>
    <xf numFmtId="4" fontId="3" fillId="33" borderId="19" xfId="0" applyNumberFormat="1" applyFont="1" applyFill="1" applyBorder="1" applyAlignment="1" applyProtection="1">
      <alignment horizontal="right" vertical="top"/>
      <protection hidden="1"/>
    </xf>
    <xf numFmtId="4" fontId="3" fillId="33" borderId="19" xfId="0" applyNumberFormat="1" applyFont="1" applyFill="1" applyBorder="1" applyAlignment="1" applyProtection="1">
      <alignment vertical="top"/>
      <protection locked="0"/>
    </xf>
    <xf numFmtId="0" fontId="3" fillId="0" borderId="19" xfId="0" applyFont="1" applyFill="1" applyBorder="1" applyAlignment="1" applyProtection="1">
      <alignment wrapText="1"/>
      <protection hidden="1"/>
    </xf>
    <xf numFmtId="4" fontId="3" fillId="0" borderId="19" xfId="0" applyNumberFormat="1" applyFont="1" applyFill="1" applyBorder="1" applyAlignment="1" applyProtection="1">
      <alignment vertical="top"/>
      <protection locked="0"/>
    </xf>
    <xf numFmtId="40" fontId="3" fillId="0" borderId="20" xfId="66" applyFont="1" applyFill="1" applyBorder="1" applyAlignment="1" applyProtection="1">
      <alignment vertical="top"/>
      <protection hidden="1"/>
    </xf>
    <xf numFmtId="4" fontId="3" fillId="0" borderId="19" xfId="0" applyNumberFormat="1" applyFont="1" applyFill="1" applyBorder="1" applyAlignment="1" applyProtection="1">
      <alignment horizontal="right" vertical="top" wrapText="1"/>
      <protection hidden="1"/>
    </xf>
    <xf numFmtId="0" fontId="3" fillId="0" borderId="19" xfId="0" applyFont="1" applyBorder="1" applyAlignment="1" applyProtection="1">
      <alignment horizontal="center" vertical="top"/>
      <protection hidden="1"/>
    </xf>
    <xf numFmtId="4" fontId="3" fillId="33" borderId="19" xfId="0" applyNumberFormat="1" applyFont="1" applyFill="1" applyBorder="1" applyAlignment="1" applyProtection="1">
      <alignment horizontal="right" vertical="top" wrapText="1"/>
      <protection hidden="1"/>
    </xf>
    <xf numFmtId="4" fontId="3" fillId="33" borderId="19" xfId="0" applyNumberFormat="1" applyFont="1" applyFill="1" applyBorder="1" applyAlignment="1" applyProtection="1">
      <alignment vertical="top"/>
      <protection hidden="1"/>
    </xf>
    <xf numFmtId="4" fontId="5" fillId="0" borderId="19" xfId="0" applyNumberFormat="1" applyFont="1" applyFill="1" applyBorder="1" applyAlignment="1" applyProtection="1">
      <alignment horizontal="center" vertical="top"/>
      <protection hidden="1"/>
    </xf>
    <xf numFmtId="4" fontId="3" fillId="0" borderId="19" xfId="0" applyNumberFormat="1" applyFont="1" applyFill="1" applyBorder="1" applyAlignment="1" applyProtection="1">
      <alignment horizontal="right" vertical="top"/>
      <protection locked="0"/>
    </xf>
    <xf numFmtId="0" fontId="3" fillId="37" borderId="19" xfId="0" applyFont="1" applyFill="1" applyBorder="1" applyAlignment="1" applyProtection="1">
      <alignment vertical="center" wrapText="1"/>
      <protection hidden="1"/>
    </xf>
    <xf numFmtId="4" fontId="3" fillId="37" borderId="20" xfId="66" applyNumberFormat="1" applyFont="1" applyFill="1" applyBorder="1" applyAlignment="1" applyProtection="1">
      <alignment vertical="center" wrapText="1"/>
      <protection hidden="1"/>
    </xf>
    <xf numFmtId="0" fontId="3" fillId="37" borderId="19" xfId="0" applyFont="1" applyFill="1" applyBorder="1" applyAlignment="1" applyProtection="1">
      <alignment vertical="top" wrapText="1"/>
      <protection hidden="1"/>
    </xf>
    <xf numFmtId="0" fontId="3" fillId="37" borderId="19" xfId="0" applyFont="1" applyFill="1" applyBorder="1" applyAlignment="1" applyProtection="1">
      <alignment horizontal="center" vertical="top"/>
      <protection hidden="1"/>
    </xf>
    <xf numFmtId="4" fontId="3" fillId="0" borderId="19" xfId="0" applyNumberFormat="1" applyFont="1" applyFill="1" applyBorder="1" applyAlignment="1" applyProtection="1">
      <alignment vertical="center" wrapText="1"/>
      <protection hidden="1"/>
    </xf>
    <xf numFmtId="4" fontId="3" fillId="0" borderId="20" xfId="66" applyNumberFormat="1" applyFont="1" applyFill="1" applyBorder="1" applyAlignment="1" applyProtection="1">
      <alignment horizontal="right" vertical="top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left" vertical="top" wrapText="1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164" fontId="3" fillId="33" borderId="18" xfId="0" applyNumberFormat="1" applyFont="1" applyFill="1" applyBorder="1" applyAlignment="1" applyProtection="1">
      <alignment horizontal="center" vertical="top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4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right"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top" wrapText="1"/>
      <protection hidden="1"/>
    </xf>
    <xf numFmtId="0" fontId="5" fillId="0" borderId="19" xfId="0" applyFont="1" applyFill="1" applyBorder="1" applyAlignment="1" applyProtection="1">
      <alignment horizontal="center" vertical="top"/>
      <protection hidden="1"/>
    </xf>
    <xf numFmtId="4" fontId="5" fillId="0" borderId="19" xfId="0" applyNumberFormat="1" applyFont="1" applyFill="1" applyBorder="1" applyAlignment="1" applyProtection="1">
      <alignment horizontal="right" vertical="top"/>
      <protection hidden="1"/>
    </xf>
    <xf numFmtId="4" fontId="5" fillId="0" borderId="19" xfId="0" applyNumberFormat="1" applyFont="1" applyFill="1" applyBorder="1" applyAlignment="1" applyProtection="1">
      <alignment vertical="top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4" fontId="3" fillId="0" borderId="19" xfId="0" applyNumberFormat="1" applyFont="1" applyFill="1" applyBorder="1" applyAlignment="1" applyProtection="1">
      <alignment horizontal="center"/>
      <protection hidden="1"/>
    </xf>
    <xf numFmtId="4" fontId="3" fillId="0" borderId="19" xfId="0" applyNumberFormat="1" applyFont="1" applyFill="1" applyBorder="1" applyAlignment="1" applyProtection="1">
      <alignment horizontal="right"/>
      <protection locked="0"/>
    </xf>
    <xf numFmtId="4" fontId="3" fillId="0" borderId="19" xfId="0" applyNumberFormat="1" applyFont="1" applyFill="1" applyBorder="1" applyAlignment="1" applyProtection="1">
      <alignment/>
      <protection locked="0"/>
    </xf>
    <xf numFmtId="4" fontId="3" fillId="33" borderId="19" xfId="0" applyNumberFormat="1" applyFont="1" applyFill="1" applyBorder="1" applyAlignment="1" applyProtection="1">
      <alignment horizontal="right"/>
      <protection locked="0"/>
    </xf>
    <xf numFmtId="4" fontId="3" fillId="33" borderId="19" xfId="0" applyNumberFormat="1" applyFont="1" applyFill="1" applyBorder="1" applyAlignment="1" applyProtection="1">
      <alignment/>
      <protection locked="0"/>
    </xf>
    <xf numFmtId="164" fontId="5" fillId="0" borderId="18" xfId="0" applyNumberFormat="1" applyFont="1" applyFill="1" applyBorder="1" applyAlignment="1" applyProtection="1">
      <alignment horizontal="center" vertical="top"/>
      <protection hidden="1"/>
    </xf>
    <xf numFmtId="4" fontId="3" fillId="0" borderId="19" xfId="0" applyNumberFormat="1" applyFont="1" applyBorder="1" applyAlignment="1" applyProtection="1">
      <alignment horizontal="right"/>
      <protection locked="0"/>
    </xf>
    <xf numFmtId="4" fontId="3" fillId="0" borderId="19" xfId="0" applyNumberFormat="1" applyFont="1" applyBorder="1" applyAlignment="1" applyProtection="1">
      <alignment/>
      <protection locked="0"/>
    </xf>
    <xf numFmtId="164" fontId="3" fillId="35" borderId="18" xfId="0" applyNumberFormat="1" applyFont="1" applyFill="1" applyBorder="1" applyAlignment="1" applyProtection="1">
      <alignment horizontal="center" vertical="top"/>
      <protection hidden="1"/>
    </xf>
    <xf numFmtId="1" fontId="3" fillId="35" borderId="19" xfId="0" applyNumberFormat="1" applyFont="1" applyFill="1" applyBorder="1" applyAlignment="1" applyProtection="1">
      <alignment horizontal="center" vertical="top"/>
      <protection hidden="1"/>
    </xf>
    <xf numFmtId="4" fontId="5" fillId="35" borderId="19" xfId="0" applyNumberFormat="1" applyFont="1" applyFill="1" applyBorder="1" applyAlignment="1" applyProtection="1">
      <alignment horizontal="right"/>
      <protection hidden="1"/>
    </xf>
    <xf numFmtId="4" fontId="5" fillId="35" borderId="19" xfId="0" applyNumberFormat="1" applyFont="1" applyFill="1" applyBorder="1" applyAlignment="1" applyProtection="1">
      <alignment/>
      <protection hidden="1"/>
    </xf>
    <xf numFmtId="4" fontId="5" fillId="35" borderId="20" xfId="66" applyNumberFormat="1" applyFont="1" applyFill="1" applyBorder="1" applyAlignment="1" applyProtection="1">
      <alignment vertical="top"/>
      <protection hidden="1"/>
    </xf>
    <xf numFmtId="164" fontId="3" fillId="38" borderId="18" xfId="0" applyNumberFormat="1" applyFont="1" applyFill="1" applyBorder="1" applyAlignment="1" applyProtection="1">
      <alignment horizontal="center" vertical="top"/>
      <protection hidden="1"/>
    </xf>
    <xf numFmtId="1" fontId="5" fillId="38" borderId="19" xfId="0" applyNumberFormat="1" applyFont="1" applyFill="1" applyBorder="1" applyAlignment="1" applyProtection="1">
      <alignment horizontal="center" vertical="center"/>
      <protection hidden="1"/>
    </xf>
    <xf numFmtId="0" fontId="6" fillId="38" borderId="19" xfId="0" applyFont="1" applyFill="1" applyBorder="1" applyAlignment="1" applyProtection="1">
      <alignment horizontal="left" vertical="center" wrapText="1"/>
      <protection hidden="1"/>
    </xf>
    <xf numFmtId="4" fontId="3" fillId="38" borderId="19" xfId="0" applyNumberFormat="1" applyFont="1" applyFill="1" applyBorder="1" applyAlignment="1" applyProtection="1">
      <alignment horizontal="center" vertical="top"/>
      <protection hidden="1"/>
    </xf>
    <xf numFmtId="0" fontId="3" fillId="38" borderId="19" xfId="0" applyFont="1" applyFill="1" applyBorder="1" applyAlignment="1" applyProtection="1">
      <alignment horizontal="center" vertical="top"/>
      <protection hidden="1"/>
    </xf>
    <xf numFmtId="4" fontId="3" fillId="38" borderId="19" xfId="0" applyNumberFormat="1" applyFont="1" applyFill="1" applyBorder="1" applyAlignment="1" applyProtection="1">
      <alignment horizontal="right" vertical="center"/>
      <protection hidden="1"/>
    </xf>
    <xf numFmtId="4" fontId="3" fillId="38" borderId="19" xfId="0" applyNumberFormat="1" applyFont="1" applyFill="1" applyBorder="1" applyAlignment="1" applyProtection="1">
      <alignment vertical="center"/>
      <protection hidden="1"/>
    </xf>
    <xf numFmtId="4" fontId="3" fillId="38" borderId="20" xfId="0" applyNumberFormat="1" applyFont="1" applyFill="1" applyBorder="1" applyAlignment="1" applyProtection="1">
      <alignment vertical="center"/>
      <protection hidden="1"/>
    </xf>
    <xf numFmtId="4" fontId="3" fillId="0" borderId="19" xfId="0" applyNumberFormat="1" applyFont="1" applyFill="1" applyBorder="1" applyAlignment="1" applyProtection="1">
      <alignment horizontal="right" vertical="center"/>
      <protection hidden="1"/>
    </xf>
    <xf numFmtId="4" fontId="3" fillId="0" borderId="19" xfId="0" applyNumberFormat="1" applyFont="1" applyFill="1" applyBorder="1" applyAlignment="1" applyProtection="1">
      <alignment vertical="center"/>
      <protection hidden="1"/>
    </xf>
    <xf numFmtId="4" fontId="3" fillId="33" borderId="19" xfId="0" applyNumberFormat="1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horizontal="left" vertical="center" wrapText="1"/>
      <protection hidden="1"/>
    </xf>
    <xf numFmtId="4" fontId="5" fillId="35" borderId="20" xfId="66" applyNumberFormat="1" applyFont="1" applyFill="1" applyBorder="1" applyAlignment="1" applyProtection="1">
      <alignment vertical="center"/>
      <protection hidden="1"/>
    </xf>
    <xf numFmtId="1" fontId="5" fillId="38" borderId="19" xfId="0" applyNumberFormat="1" applyFont="1" applyFill="1" applyBorder="1" applyAlignment="1" applyProtection="1">
      <alignment horizontal="center" vertical="top"/>
      <protection hidden="1"/>
    </xf>
    <xf numFmtId="4" fontId="5" fillId="38" borderId="20" xfId="66" applyNumberFormat="1" applyFont="1" applyFill="1" applyBorder="1" applyAlignment="1" applyProtection="1">
      <alignment vertical="center"/>
      <protection hidden="1"/>
    </xf>
    <xf numFmtId="0" fontId="3" fillId="33" borderId="19" xfId="0" applyFont="1" applyFill="1" applyBorder="1" applyAlignment="1" applyProtection="1">
      <alignment horizontal="left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4" fontId="3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4" fontId="3" fillId="33" borderId="19" xfId="0" applyNumberFormat="1" applyFont="1" applyFill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 applyProtection="1">
      <alignment vertical="center"/>
      <protection locked="0"/>
    </xf>
    <xf numFmtId="0" fontId="3" fillId="39" borderId="19" xfId="0" applyFont="1" applyFill="1" applyBorder="1" applyAlignment="1" applyProtection="1">
      <alignment horizontal="left" vertical="top" wrapText="1"/>
      <protection hidden="1"/>
    </xf>
    <xf numFmtId="4" fontId="3" fillId="39" borderId="19" xfId="0" applyNumberFormat="1" applyFont="1" applyFill="1" applyBorder="1" applyAlignment="1" applyProtection="1">
      <alignment horizontal="center" vertical="top" wrapText="1"/>
      <protection hidden="1"/>
    </xf>
    <xf numFmtId="0" fontId="3" fillId="39" borderId="19" xfId="0" applyFont="1" applyFill="1" applyBorder="1" applyAlignment="1" applyProtection="1">
      <alignment horizontal="center" vertical="top" wrapText="1"/>
      <protection hidden="1"/>
    </xf>
    <xf numFmtId="4" fontId="3" fillId="39" borderId="19" xfId="0" applyNumberFormat="1" applyFont="1" applyFill="1" applyBorder="1" applyAlignment="1" applyProtection="1">
      <alignment horizontal="right" vertical="top" wrapText="1"/>
      <protection hidden="1"/>
    </xf>
    <xf numFmtId="4" fontId="3" fillId="39" borderId="19" xfId="0" applyNumberFormat="1" applyFont="1" applyFill="1" applyBorder="1" applyAlignment="1" applyProtection="1">
      <alignment vertical="top" wrapText="1"/>
      <protection hidden="1"/>
    </xf>
    <xf numFmtId="4" fontId="3" fillId="39" borderId="19" xfId="0" applyNumberFormat="1" applyFont="1" applyFill="1" applyBorder="1" applyAlignment="1" applyProtection="1">
      <alignment horizontal="right" vertical="top" wrapText="1"/>
      <protection locked="0"/>
    </xf>
    <xf numFmtId="4" fontId="3" fillId="39" borderId="19" xfId="0" applyNumberFormat="1" applyFont="1" applyFill="1" applyBorder="1" applyAlignment="1" applyProtection="1">
      <alignment vertical="top" wrapText="1"/>
      <protection locked="0"/>
    </xf>
    <xf numFmtId="0" fontId="3" fillId="33" borderId="19" xfId="0" applyFont="1" applyFill="1" applyBorder="1" applyAlignment="1" applyProtection="1">
      <alignment vertical="top" wrapText="1"/>
      <protection hidden="1"/>
    </xf>
    <xf numFmtId="0" fontId="3" fillId="33" borderId="19" xfId="0" applyFont="1" applyFill="1" applyBorder="1" applyAlignment="1" applyProtection="1">
      <alignment vertical="center" wrapText="1"/>
      <protection hidden="1"/>
    </xf>
    <xf numFmtId="1" fontId="3" fillId="33" borderId="19" xfId="0" applyNumberFormat="1" applyFont="1" applyFill="1" applyBorder="1" applyAlignment="1" applyProtection="1">
      <alignment horizontal="center" vertical="top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4" fontId="3" fillId="38" borderId="20" xfId="66" applyNumberFormat="1" applyFont="1" applyFill="1" applyBorder="1" applyAlignment="1" applyProtection="1">
      <alignment vertical="center"/>
      <protection hidden="1"/>
    </xf>
    <xf numFmtId="0" fontId="3" fillId="0" borderId="19" xfId="0" applyNumberFormat="1" applyFont="1" applyFill="1" applyBorder="1" applyAlignment="1" applyProtection="1">
      <alignment vertical="center" wrapText="1"/>
      <protection hidden="1"/>
    </xf>
    <xf numFmtId="40" fontId="5" fillId="0" borderId="20" xfId="66" applyFont="1" applyFill="1" applyBorder="1" applyAlignment="1" applyProtection="1">
      <alignment vertical="top"/>
      <protection hidden="1"/>
    </xf>
    <xf numFmtId="0" fontId="3" fillId="0" borderId="18" xfId="0" applyFont="1" applyFill="1" applyBorder="1" applyAlignment="1" applyProtection="1">
      <alignment/>
      <protection hidden="1"/>
    </xf>
    <xf numFmtId="40" fontId="3" fillId="0" borderId="20" xfId="66" applyFont="1" applyFill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1" fontId="3" fillId="35" borderId="19" xfId="0" applyNumberFormat="1" applyFont="1" applyFill="1" applyBorder="1" applyAlignment="1" applyProtection="1">
      <alignment horizontal="center" vertical="center"/>
      <protection hidden="1"/>
    </xf>
    <xf numFmtId="0" fontId="6" fillId="38" borderId="19" xfId="0" applyFont="1" applyFill="1" applyBorder="1" applyAlignment="1" applyProtection="1">
      <alignment vertical="top" wrapText="1"/>
      <protection hidden="1"/>
    </xf>
    <xf numFmtId="40" fontId="3" fillId="0" borderId="20" xfId="66" applyFont="1" applyFill="1" applyBorder="1" applyAlignment="1" applyProtection="1">
      <alignment horizontal="right" vertical="top"/>
      <protection hidden="1"/>
    </xf>
    <xf numFmtId="0" fontId="3" fillId="0" borderId="19" xfId="0" applyFont="1" applyFill="1" applyBorder="1" applyAlignment="1" applyProtection="1">
      <alignment horizontal="left"/>
      <protection hidden="1"/>
    </xf>
    <xf numFmtId="0" fontId="5" fillId="35" borderId="19" xfId="0" applyFont="1" applyFill="1" applyBorder="1" applyAlignment="1" applyProtection="1">
      <alignment horizontal="left" vertical="center"/>
      <protection hidden="1"/>
    </xf>
    <xf numFmtId="40" fontId="5" fillId="35" borderId="20" xfId="66" applyFont="1" applyFill="1" applyBorder="1" applyAlignment="1" applyProtection="1">
      <alignment vertical="top"/>
      <protection hidden="1"/>
    </xf>
    <xf numFmtId="1" fontId="6" fillId="38" borderId="19" xfId="0" applyNumberFormat="1" applyFont="1" applyFill="1" applyBorder="1" applyAlignment="1" applyProtection="1">
      <alignment horizontal="left" vertical="top"/>
      <protection hidden="1"/>
    </xf>
    <xf numFmtId="4" fontId="3" fillId="38" borderId="19" xfId="0" applyNumberFormat="1" applyFont="1" applyFill="1" applyBorder="1" applyAlignment="1" applyProtection="1">
      <alignment horizontal="right" vertical="top"/>
      <protection hidden="1"/>
    </xf>
    <xf numFmtId="4" fontId="3" fillId="38" borderId="19" xfId="0" applyNumberFormat="1" applyFont="1" applyFill="1" applyBorder="1" applyAlignment="1" applyProtection="1">
      <alignment vertical="top"/>
      <protection hidden="1"/>
    </xf>
    <xf numFmtId="40" fontId="3" fillId="38" borderId="20" xfId="66" applyFont="1" applyFill="1" applyBorder="1" applyAlignment="1" applyProtection="1">
      <alignment vertical="top"/>
      <protection hidden="1"/>
    </xf>
    <xf numFmtId="164" fontId="3" fillId="37" borderId="18" xfId="0" applyNumberFormat="1" applyFont="1" applyFill="1" applyBorder="1" applyAlignment="1" applyProtection="1">
      <alignment horizontal="center" vertical="top"/>
      <protection hidden="1"/>
    </xf>
    <xf numFmtId="4" fontId="3" fillId="33" borderId="19" xfId="66" applyNumberFormat="1" applyFont="1" applyFill="1" applyBorder="1" applyAlignment="1" applyProtection="1">
      <alignment horizontal="center" vertical="center"/>
      <protection hidden="1"/>
    </xf>
    <xf numFmtId="4" fontId="3" fillId="33" borderId="19" xfId="0" applyNumberFormat="1" applyFont="1" applyFill="1" applyBorder="1" applyAlignment="1" applyProtection="1">
      <alignment horizontal="right" vertical="center"/>
      <protection hidden="1"/>
    </xf>
    <xf numFmtId="4" fontId="3" fillId="33" borderId="19" xfId="0" applyNumberFormat="1" applyFont="1" applyFill="1" applyBorder="1" applyAlignment="1" applyProtection="1">
      <alignment vertical="center"/>
      <protection hidden="1"/>
    </xf>
    <xf numFmtId="40" fontId="3" fillId="33" borderId="20" xfId="66" applyNumberFormat="1" applyFont="1" applyFill="1" applyBorder="1" applyAlignment="1" applyProtection="1">
      <alignment vertical="center"/>
      <protection hidden="1"/>
    </xf>
    <xf numFmtId="40" fontId="3" fillId="33" borderId="19" xfId="66" applyNumberFormat="1" applyFont="1" applyFill="1" applyBorder="1" applyAlignment="1" applyProtection="1">
      <alignment horizontal="center" vertical="center"/>
      <protection hidden="1"/>
    </xf>
    <xf numFmtId="40" fontId="3" fillId="33" borderId="19" xfId="66" applyNumberFormat="1" applyFont="1" applyFill="1" applyBorder="1" applyAlignment="1" applyProtection="1">
      <alignment horizontal="right" vertical="center"/>
      <protection locked="0"/>
    </xf>
    <xf numFmtId="40" fontId="3" fillId="33" borderId="19" xfId="66" applyNumberFormat="1" applyFont="1" applyFill="1" applyBorder="1" applyAlignment="1" applyProtection="1">
      <alignment vertical="center"/>
      <protection locked="0"/>
    </xf>
    <xf numFmtId="40" fontId="3" fillId="33" borderId="19" xfId="66" applyNumberFormat="1" applyFont="1" applyFill="1" applyBorder="1" applyAlignment="1" applyProtection="1">
      <alignment horizontal="right" vertical="center"/>
      <protection hidden="1"/>
    </xf>
    <xf numFmtId="40" fontId="3" fillId="33" borderId="19" xfId="66" applyNumberFormat="1" applyFont="1" applyFill="1" applyBorder="1" applyAlignment="1" applyProtection="1">
      <alignment vertical="center"/>
      <protection hidden="1"/>
    </xf>
    <xf numFmtId="0" fontId="5" fillId="35" borderId="19" xfId="0" applyFont="1" applyFill="1" applyBorder="1" applyAlignment="1" applyProtection="1">
      <alignment vertical="top" wrapText="1"/>
      <protection hidden="1"/>
    </xf>
    <xf numFmtId="164" fontId="3" fillId="40" borderId="18" xfId="0" applyNumberFormat="1" applyFont="1" applyFill="1" applyBorder="1" applyAlignment="1" applyProtection="1">
      <alignment horizontal="center" vertical="top"/>
      <protection hidden="1"/>
    </xf>
    <xf numFmtId="1" fontId="3" fillId="40" borderId="19" xfId="0" applyNumberFormat="1" applyFont="1" applyFill="1" applyBorder="1" applyAlignment="1" applyProtection="1">
      <alignment horizontal="center" vertical="top"/>
      <protection hidden="1"/>
    </xf>
    <xf numFmtId="0" fontId="5" fillId="40" borderId="19" xfId="0" applyFont="1" applyFill="1" applyBorder="1" applyAlignment="1" applyProtection="1">
      <alignment vertical="top" wrapText="1"/>
      <protection hidden="1"/>
    </xf>
    <xf numFmtId="4" fontId="3" fillId="40" borderId="19" xfId="0" applyNumberFormat="1" applyFont="1" applyFill="1" applyBorder="1" applyAlignment="1" applyProtection="1">
      <alignment horizontal="center" vertical="top"/>
      <protection hidden="1"/>
    </xf>
    <xf numFmtId="0" fontId="3" fillId="40" borderId="19" xfId="0" applyFont="1" applyFill="1" applyBorder="1" applyAlignment="1" applyProtection="1">
      <alignment horizontal="center" vertical="top"/>
      <protection hidden="1"/>
    </xf>
    <xf numFmtId="4" fontId="5" fillId="40" borderId="19" xfId="0" applyNumberFormat="1" applyFont="1" applyFill="1" applyBorder="1" applyAlignment="1" applyProtection="1">
      <alignment horizontal="right"/>
      <protection hidden="1"/>
    </xf>
    <xf numFmtId="4" fontId="5" fillId="40" borderId="20" xfId="0" applyNumberFormat="1" applyFont="1" applyFill="1" applyBorder="1" applyAlignment="1" applyProtection="1">
      <alignment horizontal="right"/>
      <protection hidden="1"/>
    </xf>
    <xf numFmtId="4" fontId="5" fillId="38" borderId="19" xfId="0" applyNumberFormat="1" applyFont="1" applyFill="1" applyBorder="1" applyAlignment="1" applyProtection="1">
      <alignment horizontal="center" vertical="top"/>
      <protection hidden="1"/>
    </xf>
    <xf numFmtId="0" fontId="5" fillId="38" borderId="19" xfId="0" applyFont="1" applyFill="1" applyBorder="1" applyAlignment="1" applyProtection="1">
      <alignment horizontal="center" vertical="top"/>
      <protection hidden="1"/>
    </xf>
    <xf numFmtId="4" fontId="5" fillId="38" borderId="19" xfId="0" applyNumberFormat="1" applyFont="1" applyFill="1" applyBorder="1" applyAlignment="1" applyProtection="1">
      <alignment horizontal="right" vertical="top"/>
      <protection hidden="1"/>
    </xf>
    <xf numFmtId="4" fontId="5" fillId="38" borderId="19" xfId="0" applyNumberFormat="1" applyFont="1" applyFill="1" applyBorder="1" applyAlignment="1" applyProtection="1">
      <alignment vertical="top"/>
      <protection hidden="1"/>
    </xf>
    <xf numFmtId="4" fontId="5" fillId="38" borderId="20" xfId="66" applyNumberFormat="1" applyFont="1" applyFill="1" applyBorder="1" applyAlignment="1" applyProtection="1">
      <alignment vertical="top"/>
      <protection hidden="1"/>
    </xf>
    <xf numFmtId="1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/>
      <protection hidden="1"/>
    </xf>
    <xf numFmtId="4" fontId="3" fillId="33" borderId="19" xfId="0" applyNumberFormat="1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 horizontal="center" wrapText="1"/>
      <protection hidden="1"/>
    </xf>
    <xf numFmtId="4" fontId="3" fillId="33" borderId="19" xfId="0" applyNumberFormat="1" applyFont="1" applyFill="1" applyBorder="1" applyAlignment="1" applyProtection="1">
      <alignment wrapText="1"/>
      <protection locked="0"/>
    </xf>
    <xf numFmtId="0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3" fillId="33" borderId="19" xfId="0" applyNumberFormat="1" applyFont="1" applyFill="1" applyBorder="1" applyAlignment="1" applyProtection="1">
      <alignment horizontal="center" vertical="center"/>
      <protection hidden="1"/>
    </xf>
    <xf numFmtId="4" fontId="3" fillId="33" borderId="19" xfId="0" applyNumberFormat="1" applyFont="1" applyFill="1" applyBorder="1" applyAlignment="1" applyProtection="1" quotePrefix="1">
      <alignment horizontal="right" vertical="center" wrapText="1"/>
      <protection hidden="1"/>
    </xf>
    <xf numFmtId="4" fontId="3" fillId="33" borderId="20" xfId="0" applyNumberFormat="1" applyFont="1" applyFill="1" applyBorder="1" applyAlignment="1" applyProtection="1">
      <alignment horizontal="right" vertical="center" wrapText="1"/>
      <protection hidden="1"/>
    </xf>
    <xf numFmtId="164" fontId="46" fillId="33" borderId="18" xfId="0" applyNumberFormat="1" applyFont="1" applyFill="1" applyBorder="1" applyAlignment="1" applyProtection="1">
      <alignment horizontal="center" vertical="top"/>
      <protection hidden="1"/>
    </xf>
    <xf numFmtId="0" fontId="8" fillId="33" borderId="19" xfId="0" applyFont="1" applyFill="1" applyBorder="1" applyAlignment="1" applyProtection="1">
      <alignment vertical="center" wrapText="1"/>
      <protection hidden="1"/>
    </xf>
    <xf numFmtId="4" fontId="8" fillId="33" borderId="19" xfId="0" applyNumberFormat="1" applyFont="1" applyFill="1" applyBorder="1" applyAlignment="1" applyProtection="1">
      <alignment horizontal="center" vertical="center"/>
      <protection hidden="1"/>
    </xf>
    <xf numFmtId="0" fontId="8" fillId="33" borderId="19" xfId="0" applyFont="1" applyFill="1" applyBorder="1" applyAlignment="1" applyProtection="1">
      <alignment horizontal="center" vertical="center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wrapText="1"/>
      <protection hidden="1"/>
    </xf>
    <xf numFmtId="4" fontId="3" fillId="0" borderId="19" xfId="0" applyNumberFormat="1" applyFont="1" applyFill="1" applyBorder="1" applyAlignment="1" applyProtection="1">
      <alignment horizontal="center" wrapText="1"/>
      <protection hidden="1"/>
    </xf>
    <xf numFmtId="0" fontId="3" fillId="0" borderId="19" xfId="0" applyFont="1" applyFill="1" applyBorder="1" applyAlignment="1" applyProtection="1">
      <alignment horizontal="center" wrapText="1"/>
      <protection hidden="1"/>
    </xf>
    <xf numFmtId="40" fontId="3" fillId="0" borderId="19" xfId="66" applyFont="1" applyFill="1" applyBorder="1" applyAlignment="1" applyProtection="1">
      <alignment horizontal="right" vertical="center" wrapText="1"/>
      <protection hidden="1"/>
    </xf>
    <xf numFmtId="40" fontId="3" fillId="0" borderId="20" xfId="66" applyFont="1" applyFill="1" applyBorder="1" applyAlignment="1" applyProtection="1">
      <alignment horizontal="right" vertical="center"/>
      <protection hidden="1"/>
    </xf>
    <xf numFmtId="40" fontId="3" fillId="0" borderId="19" xfId="66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vertical="top"/>
      <protection hidden="1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/>
      <protection hidden="1"/>
    </xf>
    <xf numFmtId="0" fontId="3" fillId="34" borderId="21" xfId="0" applyFont="1" applyFill="1" applyBorder="1" applyAlignment="1" applyProtection="1">
      <alignment horizontal="center" vertical="top"/>
      <protection hidden="1"/>
    </xf>
    <xf numFmtId="0" fontId="3" fillId="34" borderId="22" xfId="0" applyFont="1" applyFill="1" applyBorder="1" applyAlignment="1" applyProtection="1">
      <alignment horizontal="center" wrapText="1"/>
      <protection hidden="1"/>
    </xf>
    <xf numFmtId="0" fontId="6" fillId="34" borderId="22" xfId="0" applyFont="1" applyFill="1" applyBorder="1" applyAlignment="1" applyProtection="1">
      <alignment/>
      <protection hidden="1"/>
    </xf>
    <xf numFmtId="4" fontId="3" fillId="34" borderId="22" xfId="0" applyNumberFormat="1" applyFont="1" applyFill="1" applyBorder="1" applyAlignment="1" applyProtection="1">
      <alignment horizontal="center"/>
      <protection hidden="1"/>
    </xf>
    <xf numFmtId="0" fontId="3" fillId="34" borderId="22" xfId="0" applyFont="1" applyFill="1" applyBorder="1" applyAlignment="1" applyProtection="1">
      <alignment horizontal="center"/>
      <protection hidden="1"/>
    </xf>
    <xf numFmtId="4" fontId="5" fillId="34" borderId="22" xfId="0" applyNumberFormat="1" applyFont="1" applyFill="1" applyBorder="1" applyAlignment="1" applyProtection="1">
      <alignment horizontal="right"/>
      <protection hidden="1"/>
    </xf>
    <xf numFmtId="4" fontId="5" fillId="34" borderId="23" xfId="0" applyNumberFormat="1" applyFont="1" applyFill="1" applyBorder="1" applyAlignment="1" applyProtection="1">
      <alignment horizontal="right"/>
      <protection hidden="1"/>
    </xf>
    <xf numFmtId="0" fontId="5" fillId="0" borderId="24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" fontId="3" fillId="0" borderId="0" xfId="0" applyNumberFormat="1" applyFont="1" applyFill="1" applyBorder="1" applyAlignment="1" applyProtection="1">
      <alignment horizontal="right"/>
      <protection hidden="1"/>
    </xf>
    <xf numFmtId="4" fontId="3" fillId="0" borderId="0" xfId="0" applyNumberFormat="1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>
      <alignment/>
      <protection hidden="1"/>
    </xf>
    <xf numFmtId="0" fontId="5" fillId="33" borderId="24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5" fillId="0" borderId="26" xfId="0" applyFont="1" applyFill="1" applyBorder="1" applyAlignment="1" applyProtection="1">
      <alignment/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3" fillId="0" borderId="27" xfId="0" applyFont="1" applyFill="1" applyBorder="1" applyAlignment="1" applyProtection="1">
      <alignment/>
      <protection hidden="1"/>
    </xf>
    <xf numFmtId="4" fontId="3" fillId="0" borderId="27" xfId="0" applyNumberFormat="1" applyFont="1" applyFill="1" applyBorder="1" applyAlignment="1" applyProtection="1">
      <alignment horizontal="center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4" fontId="3" fillId="0" borderId="27" xfId="0" applyNumberFormat="1" applyFont="1" applyFill="1" applyBorder="1" applyAlignment="1" applyProtection="1">
      <alignment horizontal="right"/>
      <protection hidden="1"/>
    </xf>
    <xf numFmtId="4" fontId="3" fillId="0" borderId="27" xfId="0" applyNumberFormat="1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 horizontal="center"/>
      <protection hidden="1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5" fillId="0" borderId="25" xfId="0" applyFont="1" applyFill="1" applyBorder="1" applyAlignment="1" applyProtection="1">
      <alignment horizontal="left" wrapText="1"/>
      <protection hidden="1"/>
    </xf>
    <xf numFmtId="4" fontId="4" fillId="34" borderId="16" xfId="0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Incorreto" xfId="46"/>
    <cellStyle name="Currency" xfId="47"/>
    <cellStyle name="Currency [0]" xfId="48"/>
    <cellStyle name="Neutra" xfId="49"/>
    <cellStyle name="Normal 2" xfId="50"/>
    <cellStyle name="Normal 5" xfId="51"/>
    <cellStyle name="Normal 5 2" xfId="52"/>
    <cellStyle name="Nota" xfId="53"/>
    <cellStyle name="planilhas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2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3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4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5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6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7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8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1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2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6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7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8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99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0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2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3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6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7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8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09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0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2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3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6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7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8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19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0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2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3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6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7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8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29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0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2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3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6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7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8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39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0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2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3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6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7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8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49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0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2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3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6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7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8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59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0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2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3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6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7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8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69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0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2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3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6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7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8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79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0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2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3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4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5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6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7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8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89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90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91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228</xdr:row>
      <xdr:rowOff>0</xdr:rowOff>
    </xdr:from>
    <xdr:to>
      <xdr:col>2</xdr:col>
      <xdr:colOff>2200275</xdr:colOff>
      <xdr:row>228</xdr:row>
      <xdr:rowOff>0</xdr:rowOff>
    </xdr:to>
    <xdr:sp fLocksText="0">
      <xdr:nvSpPr>
        <xdr:cNvPr id="192" name="Text Box 1"/>
        <xdr:cNvSpPr txBox="1">
          <a:spLocks noChangeArrowheads="1"/>
        </xdr:cNvSpPr>
      </xdr:nvSpPr>
      <xdr:spPr>
        <a:xfrm>
          <a:off x="2886075" y="39195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93" name="Text Box 1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489</xdr:row>
      <xdr:rowOff>0</xdr:rowOff>
    </xdr:from>
    <xdr:to>
      <xdr:col>2</xdr:col>
      <xdr:colOff>2200275</xdr:colOff>
      <xdr:row>489</xdr:row>
      <xdr:rowOff>0</xdr:rowOff>
    </xdr:to>
    <xdr:sp fLocksText="0">
      <xdr:nvSpPr>
        <xdr:cNvPr id="194" name="Text Box 2"/>
        <xdr:cNvSpPr txBox="1">
          <a:spLocks noChangeArrowheads="1"/>
        </xdr:cNvSpPr>
      </xdr:nvSpPr>
      <xdr:spPr>
        <a:xfrm>
          <a:off x="2886075" y="92830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195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19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19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19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199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1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09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1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19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1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29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1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39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1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49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1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59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1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69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1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79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8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81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8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8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8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28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413</xdr:row>
      <xdr:rowOff>0</xdr:rowOff>
    </xdr:to>
    <xdr:sp fLocksText="0">
      <xdr:nvSpPr>
        <xdr:cNvPr id="286" name="Text Box 1"/>
        <xdr:cNvSpPr txBox="1">
          <a:spLocks noChangeArrowheads="1"/>
        </xdr:cNvSpPr>
      </xdr:nvSpPr>
      <xdr:spPr>
        <a:xfrm>
          <a:off x="2886075" y="77123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8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8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8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0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29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0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0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0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1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0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2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0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3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0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4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0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5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0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6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70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7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7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7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7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37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77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7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79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1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89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1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399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1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09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1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19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1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29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1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39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1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49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1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8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59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60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61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62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63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64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65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66" name="Text Box 1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412</xdr:row>
      <xdr:rowOff>0</xdr:rowOff>
    </xdr:to>
    <xdr:sp fLocksText="0">
      <xdr:nvSpPr>
        <xdr:cNvPr id="467" name="Text Box 2"/>
        <xdr:cNvSpPr txBox="1">
          <a:spLocks noChangeArrowheads="1"/>
        </xdr:cNvSpPr>
      </xdr:nvSpPr>
      <xdr:spPr>
        <a:xfrm>
          <a:off x="2886075" y="77123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413</xdr:row>
      <xdr:rowOff>0</xdr:rowOff>
    </xdr:to>
    <xdr:sp fLocksText="0">
      <xdr:nvSpPr>
        <xdr:cNvPr id="468" name="Text Box 1"/>
        <xdr:cNvSpPr txBox="1">
          <a:spLocks noChangeArrowheads="1"/>
        </xdr:cNvSpPr>
      </xdr:nvSpPr>
      <xdr:spPr>
        <a:xfrm>
          <a:off x="2886075" y="77123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6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2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7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2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8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2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49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2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0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2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1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2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2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2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3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2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4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5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5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52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5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5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5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5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5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5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233</xdr:row>
      <xdr:rowOff>0</xdr:rowOff>
    </xdr:from>
    <xdr:to>
      <xdr:col>2</xdr:col>
      <xdr:colOff>2200275</xdr:colOff>
      <xdr:row>233</xdr:row>
      <xdr:rowOff>0</xdr:rowOff>
    </xdr:to>
    <xdr:sp fLocksText="0">
      <xdr:nvSpPr>
        <xdr:cNvPr id="559" name="Text Box 1"/>
        <xdr:cNvSpPr txBox="1">
          <a:spLocks noChangeArrowheads="1"/>
        </xdr:cNvSpPr>
      </xdr:nvSpPr>
      <xdr:spPr>
        <a:xfrm>
          <a:off x="2886075" y="40005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233</xdr:row>
      <xdr:rowOff>0</xdr:rowOff>
    </xdr:from>
    <xdr:to>
      <xdr:col>2</xdr:col>
      <xdr:colOff>2200275</xdr:colOff>
      <xdr:row>233</xdr:row>
      <xdr:rowOff>0</xdr:rowOff>
    </xdr:to>
    <xdr:sp fLocksText="0">
      <xdr:nvSpPr>
        <xdr:cNvPr id="560" name="Text Box 236"/>
        <xdr:cNvSpPr txBox="1">
          <a:spLocks noChangeArrowheads="1"/>
        </xdr:cNvSpPr>
      </xdr:nvSpPr>
      <xdr:spPr>
        <a:xfrm>
          <a:off x="2886075" y="40005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6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6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6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64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6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6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6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6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6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4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7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4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8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4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59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4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0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4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1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4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2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4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3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4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6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4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5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413</xdr:row>
      <xdr:rowOff>0</xdr:rowOff>
    </xdr:to>
    <xdr:sp fLocksText="0">
      <xdr:nvSpPr>
        <xdr:cNvPr id="651" name="Text Box 1"/>
        <xdr:cNvSpPr txBox="1">
          <a:spLocks noChangeArrowheads="1"/>
        </xdr:cNvSpPr>
      </xdr:nvSpPr>
      <xdr:spPr>
        <a:xfrm>
          <a:off x="2886075" y="77123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413</xdr:row>
      <xdr:rowOff>0</xdr:rowOff>
    </xdr:to>
    <xdr:sp fLocksText="0">
      <xdr:nvSpPr>
        <xdr:cNvPr id="652" name="Text Box 1"/>
        <xdr:cNvSpPr txBox="1">
          <a:spLocks noChangeArrowheads="1"/>
        </xdr:cNvSpPr>
      </xdr:nvSpPr>
      <xdr:spPr>
        <a:xfrm>
          <a:off x="2886075" y="771239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5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5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5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56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5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5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5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6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6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6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7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6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8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6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69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6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0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6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1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6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2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3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4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5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6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7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8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39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40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41" name="Text Box 1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396</xdr:row>
      <xdr:rowOff>0</xdr:rowOff>
    </xdr:from>
    <xdr:to>
      <xdr:col>2</xdr:col>
      <xdr:colOff>2200275</xdr:colOff>
      <xdr:row>396</xdr:row>
      <xdr:rowOff>0</xdr:rowOff>
    </xdr:to>
    <xdr:sp fLocksText="0">
      <xdr:nvSpPr>
        <xdr:cNvPr id="742" name="Text Box 2"/>
        <xdr:cNvSpPr txBox="1">
          <a:spLocks noChangeArrowheads="1"/>
        </xdr:cNvSpPr>
      </xdr:nvSpPr>
      <xdr:spPr>
        <a:xfrm>
          <a:off x="2886075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1905000</xdr:colOff>
      <xdr:row>396</xdr:row>
      <xdr:rowOff>0</xdr:rowOff>
    </xdr:from>
    <xdr:to>
      <xdr:col>2</xdr:col>
      <xdr:colOff>1990725</xdr:colOff>
      <xdr:row>396</xdr:row>
      <xdr:rowOff>152400</xdr:rowOff>
    </xdr:to>
    <xdr:sp fLocksText="0">
      <xdr:nvSpPr>
        <xdr:cNvPr id="743" name="Text Box 1"/>
        <xdr:cNvSpPr txBox="1">
          <a:spLocks noChangeArrowheads="1"/>
        </xdr:cNvSpPr>
      </xdr:nvSpPr>
      <xdr:spPr>
        <a:xfrm>
          <a:off x="2676525" y="742092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1857375</xdr:colOff>
      <xdr:row>396</xdr:row>
      <xdr:rowOff>0</xdr:rowOff>
    </xdr:from>
    <xdr:to>
      <xdr:col>2</xdr:col>
      <xdr:colOff>1943100</xdr:colOff>
      <xdr:row>396</xdr:row>
      <xdr:rowOff>0</xdr:rowOff>
    </xdr:to>
    <xdr:sp fLocksText="0">
      <xdr:nvSpPr>
        <xdr:cNvPr id="744" name="Text Box 1"/>
        <xdr:cNvSpPr txBox="1">
          <a:spLocks noChangeArrowheads="1"/>
        </xdr:cNvSpPr>
      </xdr:nvSpPr>
      <xdr:spPr>
        <a:xfrm>
          <a:off x="2628900" y="74209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445</xdr:row>
      <xdr:rowOff>0</xdr:rowOff>
    </xdr:from>
    <xdr:to>
      <xdr:col>2</xdr:col>
      <xdr:colOff>2200275</xdr:colOff>
      <xdr:row>445</xdr:row>
      <xdr:rowOff>38100</xdr:rowOff>
    </xdr:to>
    <xdr:sp fLocksText="0">
      <xdr:nvSpPr>
        <xdr:cNvPr id="745" name="Text Box 1"/>
        <xdr:cNvSpPr txBox="1">
          <a:spLocks noChangeArrowheads="1"/>
        </xdr:cNvSpPr>
      </xdr:nvSpPr>
      <xdr:spPr>
        <a:xfrm>
          <a:off x="2886075" y="832770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488</xdr:row>
      <xdr:rowOff>0</xdr:rowOff>
    </xdr:from>
    <xdr:to>
      <xdr:col>2</xdr:col>
      <xdr:colOff>2200275</xdr:colOff>
      <xdr:row>488</xdr:row>
      <xdr:rowOff>0</xdr:rowOff>
    </xdr:to>
    <xdr:sp fLocksText="0">
      <xdr:nvSpPr>
        <xdr:cNvPr id="746" name="Text Box 2"/>
        <xdr:cNvSpPr txBox="1">
          <a:spLocks noChangeArrowheads="1"/>
        </xdr:cNvSpPr>
      </xdr:nvSpPr>
      <xdr:spPr>
        <a:xfrm>
          <a:off x="2886075" y="926687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412</xdr:row>
      <xdr:rowOff>0</xdr:rowOff>
    </xdr:from>
    <xdr:to>
      <xdr:col>2</xdr:col>
      <xdr:colOff>2200275</xdr:colOff>
      <xdr:row>413</xdr:row>
      <xdr:rowOff>38100</xdr:rowOff>
    </xdr:to>
    <xdr:sp fLocksText="0">
      <xdr:nvSpPr>
        <xdr:cNvPr id="747" name="Text Box 1"/>
        <xdr:cNvSpPr txBox="1">
          <a:spLocks noChangeArrowheads="1"/>
        </xdr:cNvSpPr>
      </xdr:nvSpPr>
      <xdr:spPr>
        <a:xfrm>
          <a:off x="2886075" y="7712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444</xdr:row>
      <xdr:rowOff>0</xdr:rowOff>
    </xdr:from>
    <xdr:to>
      <xdr:col>2</xdr:col>
      <xdr:colOff>2200275</xdr:colOff>
      <xdr:row>445</xdr:row>
      <xdr:rowOff>38100</xdr:rowOff>
    </xdr:to>
    <xdr:sp fLocksText="0">
      <xdr:nvSpPr>
        <xdr:cNvPr id="748" name="Text Box 1"/>
        <xdr:cNvSpPr txBox="1">
          <a:spLocks noChangeArrowheads="1"/>
        </xdr:cNvSpPr>
      </xdr:nvSpPr>
      <xdr:spPr>
        <a:xfrm>
          <a:off x="2886075" y="8311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228</xdr:row>
      <xdr:rowOff>0</xdr:rowOff>
    </xdr:from>
    <xdr:to>
      <xdr:col>2</xdr:col>
      <xdr:colOff>2200275</xdr:colOff>
      <xdr:row>228</xdr:row>
      <xdr:rowOff>0</xdr:rowOff>
    </xdr:to>
    <xdr:sp fLocksText="0">
      <xdr:nvSpPr>
        <xdr:cNvPr id="749" name="Text Box 1"/>
        <xdr:cNvSpPr txBox="1">
          <a:spLocks noChangeArrowheads="1"/>
        </xdr:cNvSpPr>
      </xdr:nvSpPr>
      <xdr:spPr>
        <a:xfrm>
          <a:off x="2886075" y="39195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426</xdr:row>
      <xdr:rowOff>0</xdr:rowOff>
    </xdr:from>
    <xdr:to>
      <xdr:col>2</xdr:col>
      <xdr:colOff>2200275</xdr:colOff>
      <xdr:row>427</xdr:row>
      <xdr:rowOff>0</xdr:rowOff>
    </xdr:to>
    <xdr:sp fLocksText="0">
      <xdr:nvSpPr>
        <xdr:cNvPr id="750" name="Text Box 1"/>
        <xdr:cNvSpPr txBox="1">
          <a:spLocks noChangeArrowheads="1"/>
        </xdr:cNvSpPr>
      </xdr:nvSpPr>
      <xdr:spPr>
        <a:xfrm>
          <a:off x="2886075" y="79876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426</xdr:row>
      <xdr:rowOff>0</xdr:rowOff>
    </xdr:from>
    <xdr:to>
      <xdr:col>2</xdr:col>
      <xdr:colOff>2200275</xdr:colOff>
      <xdr:row>427</xdr:row>
      <xdr:rowOff>0</xdr:rowOff>
    </xdr:to>
    <xdr:sp fLocksText="0">
      <xdr:nvSpPr>
        <xdr:cNvPr id="751" name="Text Box 1"/>
        <xdr:cNvSpPr txBox="1">
          <a:spLocks noChangeArrowheads="1"/>
        </xdr:cNvSpPr>
      </xdr:nvSpPr>
      <xdr:spPr>
        <a:xfrm>
          <a:off x="2886075" y="79876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426</xdr:row>
      <xdr:rowOff>0</xdr:rowOff>
    </xdr:from>
    <xdr:to>
      <xdr:col>2</xdr:col>
      <xdr:colOff>2200275</xdr:colOff>
      <xdr:row>427</xdr:row>
      <xdr:rowOff>0</xdr:rowOff>
    </xdr:to>
    <xdr:sp fLocksText="0">
      <xdr:nvSpPr>
        <xdr:cNvPr id="752" name="Text Box 1"/>
        <xdr:cNvSpPr txBox="1">
          <a:spLocks noChangeArrowheads="1"/>
        </xdr:cNvSpPr>
      </xdr:nvSpPr>
      <xdr:spPr>
        <a:xfrm>
          <a:off x="2886075" y="79876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426</xdr:row>
      <xdr:rowOff>0</xdr:rowOff>
    </xdr:from>
    <xdr:to>
      <xdr:col>2</xdr:col>
      <xdr:colOff>2200275</xdr:colOff>
      <xdr:row>427</xdr:row>
      <xdr:rowOff>0</xdr:rowOff>
    </xdr:to>
    <xdr:sp fLocksText="0">
      <xdr:nvSpPr>
        <xdr:cNvPr id="753" name="Text Box 1"/>
        <xdr:cNvSpPr txBox="1">
          <a:spLocks noChangeArrowheads="1"/>
        </xdr:cNvSpPr>
      </xdr:nvSpPr>
      <xdr:spPr>
        <a:xfrm>
          <a:off x="2886075" y="798766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2114550</xdr:colOff>
      <xdr:row>426</xdr:row>
      <xdr:rowOff>0</xdr:rowOff>
    </xdr:from>
    <xdr:to>
      <xdr:col>2</xdr:col>
      <xdr:colOff>2200275</xdr:colOff>
      <xdr:row>427</xdr:row>
      <xdr:rowOff>38100</xdr:rowOff>
    </xdr:to>
    <xdr:sp fLocksText="0">
      <xdr:nvSpPr>
        <xdr:cNvPr id="754" name="Text Box 1"/>
        <xdr:cNvSpPr txBox="1">
          <a:spLocks noChangeArrowheads="1"/>
        </xdr:cNvSpPr>
      </xdr:nvSpPr>
      <xdr:spPr>
        <a:xfrm>
          <a:off x="2886075" y="798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0</xdr:colOff>
      <xdr:row>442</xdr:row>
      <xdr:rowOff>0</xdr:rowOff>
    </xdr:from>
    <xdr:ext cx="514350" cy="85725"/>
    <xdr:sp>
      <xdr:nvSpPr>
        <xdr:cNvPr id="755" name="AutoShape 1"/>
        <xdr:cNvSpPr>
          <a:spLocks noChangeAspect="1"/>
        </xdr:cNvSpPr>
      </xdr:nvSpPr>
      <xdr:spPr>
        <a:xfrm>
          <a:off x="771525" y="82791300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442</xdr:row>
      <xdr:rowOff>0</xdr:rowOff>
    </xdr:from>
    <xdr:ext cx="514350" cy="85725"/>
    <xdr:sp>
      <xdr:nvSpPr>
        <xdr:cNvPr id="756" name="AutoShape 2"/>
        <xdr:cNvSpPr>
          <a:spLocks noChangeAspect="1"/>
        </xdr:cNvSpPr>
      </xdr:nvSpPr>
      <xdr:spPr>
        <a:xfrm>
          <a:off x="771525" y="82791300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442</xdr:row>
      <xdr:rowOff>0</xdr:rowOff>
    </xdr:from>
    <xdr:ext cx="514350" cy="85725"/>
    <xdr:sp>
      <xdr:nvSpPr>
        <xdr:cNvPr id="757" name="AutoShape 3"/>
        <xdr:cNvSpPr>
          <a:spLocks noChangeAspect="1"/>
        </xdr:cNvSpPr>
      </xdr:nvSpPr>
      <xdr:spPr>
        <a:xfrm>
          <a:off x="771525" y="82791300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442</xdr:row>
      <xdr:rowOff>0</xdr:rowOff>
    </xdr:from>
    <xdr:ext cx="514350" cy="76200"/>
    <xdr:sp>
      <xdr:nvSpPr>
        <xdr:cNvPr id="758" name="AutoShape 4"/>
        <xdr:cNvSpPr>
          <a:spLocks noChangeAspect="1"/>
        </xdr:cNvSpPr>
      </xdr:nvSpPr>
      <xdr:spPr>
        <a:xfrm>
          <a:off x="771525" y="82791300"/>
          <a:ext cx="51435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59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60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61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62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63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64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65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66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67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68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442</xdr:row>
      <xdr:rowOff>0</xdr:rowOff>
    </xdr:from>
    <xdr:ext cx="514350" cy="85725"/>
    <xdr:sp>
      <xdr:nvSpPr>
        <xdr:cNvPr id="769" name="AutoShape 1"/>
        <xdr:cNvSpPr>
          <a:spLocks noChangeAspect="1"/>
        </xdr:cNvSpPr>
      </xdr:nvSpPr>
      <xdr:spPr>
        <a:xfrm>
          <a:off x="771525" y="82791300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442</xdr:row>
      <xdr:rowOff>0</xdr:rowOff>
    </xdr:from>
    <xdr:ext cx="514350" cy="85725"/>
    <xdr:sp>
      <xdr:nvSpPr>
        <xdr:cNvPr id="770" name="AutoShape 2"/>
        <xdr:cNvSpPr>
          <a:spLocks noChangeAspect="1"/>
        </xdr:cNvSpPr>
      </xdr:nvSpPr>
      <xdr:spPr>
        <a:xfrm>
          <a:off x="771525" y="82791300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442</xdr:row>
      <xdr:rowOff>0</xdr:rowOff>
    </xdr:from>
    <xdr:ext cx="514350" cy="85725"/>
    <xdr:sp>
      <xdr:nvSpPr>
        <xdr:cNvPr id="771" name="AutoShape 3"/>
        <xdr:cNvSpPr>
          <a:spLocks noChangeAspect="1"/>
        </xdr:cNvSpPr>
      </xdr:nvSpPr>
      <xdr:spPr>
        <a:xfrm>
          <a:off x="771525" y="82791300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442</xdr:row>
      <xdr:rowOff>0</xdr:rowOff>
    </xdr:from>
    <xdr:ext cx="514350" cy="76200"/>
    <xdr:sp>
      <xdr:nvSpPr>
        <xdr:cNvPr id="772" name="AutoShape 4"/>
        <xdr:cNvSpPr>
          <a:spLocks noChangeAspect="1"/>
        </xdr:cNvSpPr>
      </xdr:nvSpPr>
      <xdr:spPr>
        <a:xfrm>
          <a:off x="771525" y="82791300"/>
          <a:ext cx="51435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73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74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75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76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77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78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79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80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81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66725" cy="161925"/>
    <xdr:sp>
      <xdr:nvSpPr>
        <xdr:cNvPr id="782" name="AutoShape 2"/>
        <xdr:cNvSpPr>
          <a:spLocks noChangeAspect="1"/>
        </xdr:cNvSpPr>
      </xdr:nvSpPr>
      <xdr:spPr>
        <a:xfrm>
          <a:off x="771525" y="82791300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83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84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85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86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87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88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89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0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1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2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3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4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5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6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7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8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799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0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1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2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3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4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5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6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7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8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09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0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1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2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3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4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5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6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7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8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19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0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1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2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3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4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5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6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7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8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29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442</xdr:row>
      <xdr:rowOff>0</xdr:rowOff>
    </xdr:from>
    <xdr:ext cx="400050" cy="161925"/>
    <xdr:sp>
      <xdr:nvSpPr>
        <xdr:cNvPr id="830" name="AutoShape 2"/>
        <xdr:cNvSpPr>
          <a:spLocks noChangeAspect="1"/>
        </xdr:cNvSpPr>
      </xdr:nvSpPr>
      <xdr:spPr>
        <a:xfrm>
          <a:off x="771525" y="82791300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441</xdr:row>
      <xdr:rowOff>0</xdr:rowOff>
    </xdr:from>
    <xdr:ext cx="514350" cy="85725"/>
    <xdr:sp>
      <xdr:nvSpPr>
        <xdr:cNvPr id="831" name="AutoShape 1"/>
        <xdr:cNvSpPr>
          <a:spLocks noChangeAspect="1"/>
        </xdr:cNvSpPr>
      </xdr:nvSpPr>
      <xdr:spPr>
        <a:xfrm>
          <a:off x="771525" y="82629375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441</xdr:row>
      <xdr:rowOff>0</xdr:rowOff>
    </xdr:from>
    <xdr:ext cx="514350" cy="85725"/>
    <xdr:sp>
      <xdr:nvSpPr>
        <xdr:cNvPr id="832" name="AutoShape 2"/>
        <xdr:cNvSpPr>
          <a:spLocks noChangeAspect="1"/>
        </xdr:cNvSpPr>
      </xdr:nvSpPr>
      <xdr:spPr>
        <a:xfrm>
          <a:off x="771525" y="82629375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441</xdr:row>
      <xdr:rowOff>0</xdr:rowOff>
    </xdr:from>
    <xdr:ext cx="514350" cy="85725"/>
    <xdr:sp>
      <xdr:nvSpPr>
        <xdr:cNvPr id="833" name="AutoShape 3"/>
        <xdr:cNvSpPr>
          <a:spLocks noChangeAspect="1"/>
        </xdr:cNvSpPr>
      </xdr:nvSpPr>
      <xdr:spPr>
        <a:xfrm>
          <a:off x="771525" y="82629375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441</xdr:row>
      <xdr:rowOff>0</xdr:rowOff>
    </xdr:from>
    <xdr:ext cx="514350" cy="76200"/>
    <xdr:sp>
      <xdr:nvSpPr>
        <xdr:cNvPr id="834" name="AutoShape 4"/>
        <xdr:cNvSpPr>
          <a:spLocks noChangeAspect="1"/>
        </xdr:cNvSpPr>
      </xdr:nvSpPr>
      <xdr:spPr>
        <a:xfrm>
          <a:off x="771525" y="82629375"/>
          <a:ext cx="51435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35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36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37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38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39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40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41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42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43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44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441</xdr:row>
      <xdr:rowOff>0</xdr:rowOff>
    </xdr:from>
    <xdr:ext cx="514350" cy="85725"/>
    <xdr:sp>
      <xdr:nvSpPr>
        <xdr:cNvPr id="845" name="AutoShape 1"/>
        <xdr:cNvSpPr>
          <a:spLocks noChangeAspect="1"/>
        </xdr:cNvSpPr>
      </xdr:nvSpPr>
      <xdr:spPr>
        <a:xfrm>
          <a:off x="771525" y="82629375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441</xdr:row>
      <xdr:rowOff>0</xdr:rowOff>
    </xdr:from>
    <xdr:ext cx="514350" cy="85725"/>
    <xdr:sp>
      <xdr:nvSpPr>
        <xdr:cNvPr id="846" name="AutoShape 2"/>
        <xdr:cNvSpPr>
          <a:spLocks noChangeAspect="1"/>
        </xdr:cNvSpPr>
      </xdr:nvSpPr>
      <xdr:spPr>
        <a:xfrm>
          <a:off x="771525" y="82629375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441</xdr:row>
      <xdr:rowOff>0</xdr:rowOff>
    </xdr:from>
    <xdr:ext cx="514350" cy="85725"/>
    <xdr:sp>
      <xdr:nvSpPr>
        <xdr:cNvPr id="847" name="AutoShape 3"/>
        <xdr:cNvSpPr>
          <a:spLocks noChangeAspect="1"/>
        </xdr:cNvSpPr>
      </xdr:nvSpPr>
      <xdr:spPr>
        <a:xfrm>
          <a:off x="771525" y="82629375"/>
          <a:ext cx="51435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441</xdr:row>
      <xdr:rowOff>0</xdr:rowOff>
    </xdr:from>
    <xdr:ext cx="514350" cy="76200"/>
    <xdr:sp>
      <xdr:nvSpPr>
        <xdr:cNvPr id="848" name="AutoShape 4"/>
        <xdr:cNvSpPr>
          <a:spLocks noChangeAspect="1"/>
        </xdr:cNvSpPr>
      </xdr:nvSpPr>
      <xdr:spPr>
        <a:xfrm>
          <a:off x="771525" y="82629375"/>
          <a:ext cx="51435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49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50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51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52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53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54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55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56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57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161925"/>
    <xdr:sp>
      <xdr:nvSpPr>
        <xdr:cNvPr id="858" name="AutoShape 2"/>
        <xdr:cNvSpPr>
          <a:spLocks noChangeAspect="1"/>
        </xdr:cNvSpPr>
      </xdr:nvSpPr>
      <xdr:spPr>
        <a:xfrm>
          <a:off x="771525" y="82629375"/>
          <a:ext cx="4667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59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0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1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2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3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4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5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6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7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8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69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0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1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2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3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4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5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6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7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8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79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0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1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2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3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4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5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6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7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8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89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0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1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2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3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4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5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6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7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8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899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900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901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902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903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904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905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161925"/>
    <xdr:sp>
      <xdr:nvSpPr>
        <xdr:cNvPr id="906" name="AutoShape 2"/>
        <xdr:cNvSpPr>
          <a:spLocks noChangeAspect="1"/>
        </xdr:cNvSpPr>
      </xdr:nvSpPr>
      <xdr:spPr>
        <a:xfrm>
          <a:off x="771525" y="82629375"/>
          <a:ext cx="4000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95275"/>
    <xdr:sp>
      <xdr:nvSpPr>
        <xdr:cNvPr id="907" name="AutoShape 2"/>
        <xdr:cNvSpPr>
          <a:spLocks noChangeAspect="1"/>
        </xdr:cNvSpPr>
      </xdr:nvSpPr>
      <xdr:spPr>
        <a:xfrm>
          <a:off x="771525" y="82629375"/>
          <a:ext cx="4667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08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09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10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95275"/>
    <xdr:sp>
      <xdr:nvSpPr>
        <xdr:cNvPr id="911" name="AutoShape 2"/>
        <xdr:cNvSpPr>
          <a:spLocks noChangeAspect="1"/>
        </xdr:cNvSpPr>
      </xdr:nvSpPr>
      <xdr:spPr>
        <a:xfrm>
          <a:off x="771525" y="82629375"/>
          <a:ext cx="4667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12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13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95275"/>
    <xdr:sp>
      <xdr:nvSpPr>
        <xdr:cNvPr id="914" name="AutoShape 2"/>
        <xdr:cNvSpPr>
          <a:spLocks noChangeAspect="1"/>
        </xdr:cNvSpPr>
      </xdr:nvSpPr>
      <xdr:spPr>
        <a:xfrm>
          <a:off x="771525" y="82629375"/>
          <a:ext cx="4667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95275"/>
    <xdr:sp>
      <xdr:nvSpPr>
        <xdr:cNvPr id="915" name="AutoShape 2"/>
        <xdr:cNvSpPr>
          <a:spLocks noChangeAspect="1"/>
        </xdr:cNvSpPr>
      </xdr:nvSpPr>
      <xdr:spPr>
        <a:xfrm>
          <a:off x="771525" y="82629375"/>
          <a:ext cx="4667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16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17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18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95275"/>
    <xdr:sp>
      <xdr:nvSpPr>
        <xdr:cNvPr id="919" name="AutoShape 2"/>
        <xdr:cNvSpPr>
          <a:spLocks noChangeAspect="1"/>
        </xdr:cNvSpPr>
      </xdr:nvSpPr>
      <xdr:spPr>
        <a:xfrm>
          <a:off x="771525" y="82629375"/>
          <a:ext cx="4667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20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66700"/>
    <xdr:sp>
      <xdr:nvSpPr>
        <xdr:cNvPr id="921" name="AutoShape 2"/>
        <xdr:cNvSpPr>
          <a:spLocks noChangeAspect="1"/>
        </xdr:cNvSpPr>
      </xdr:nvSpPr>
      <xdr:spPr>
        <a:xfrm>
          <a:off x="771525" y="82629375"/>
          <a:ext cx="4667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66725" cy="295275"/>
    <xdr:sp>
      <xdr:nvSpPr>
        <xdr:cNvPr id="922" name="AutoShape 2"/>
        <xdr:cNvSpPr>
          <a:spLocks noChangeAspect="1"/>
        </xdr:cNvSpPr>
      </xdr:nvSpPr>
      <xdr:spPr>
        <a:xfrm>
          <a:off x="771525" y="82629375"/>
          <a:ext cx="4667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23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24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57175"/>
    <xdr:sp>
      <xdr:nvSpPr>
        <xdr:cNvPr id="925" name="AutoShape 2"/>
        <xdr:cNvSpPr>
          <a:spLocks noChangeAspect="1"/>
        </xdr:cNvSpPr>
      </xdr:nvSpPr>
      <xdr:spPr>
        <a:xfrm>
          <a:off x="771525" y="82629375"/>
          <a:ext cx="4000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57175"/>
    <xdr:sp>
      <xdr:nvSpPr>
        <xdr:cNvPr id="926" name="AutoShape 2"/>
        <xdr:cNvSpPr>
          <a:spLocks noChangeAspect="1"/>
        </xdr:cNvSpPr>
      </xdr:nvSpPr>
      <xdr:spPr>
        <a:xfrm>
          <a:off x="771525" y="82629375"/>
          <a:ext cx="4000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27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28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29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30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31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32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57175"/>
    <xdr:sp>
      <xdr:nvSpPr>
        <xdr:cNvPr id="933" name="AutoShape 2"/>
        <xdr:cNvSpPr>
          <a:spLocks noChangeAspect="1"/>
        </xdr:cNvSpPr>
      </xdr:nvSpPr>
      <xdr:spPr>
        <a:xfrm>
          <a:off x="771525" y="82629375"/>
          <a:ext cx="4000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57175"/>
    <xdr:sp>
      <xdr:nvSpPr>
        <xdr:cNvPr id="934" name="AutoShape 2"/>
        <xdr:cNvSpPr>
          <a:spLocks noChangeAspect="1"/>
        </xdr:cNvSpPr>
      </xdr:nvSpPr>
      <xdr:spPr>
        <a:xfrm>
          <a:off x="771525" y="82629375"/>
          <a:ext cx="4000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35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36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37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66700"/>
    <xdr:sp>
      <xdr:nvSpPr>
        <xdr:cNvPr id="938" name="AutoShape 2"/>
        <xdr:cNvSpPr>
          <a:spLocks noChangeAspect="1"/>
        </xdr:cNvSpPr>
      </xdr:nvSpPr>
      <xdr:spPr>
        <a:xfrm>
          <a:off x="771525" y="82629375"/>
          <a:ext cx="4000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39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40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41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42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43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44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45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46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47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48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49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50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51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52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53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54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55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56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57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58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59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60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61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62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63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64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65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66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67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68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295275"/>
    <xdr:sp>
      <xdr:nvSpPr>
        <xdr:cNvPr id="969" name="AutoShape 2"/>
        <xdr:cNvSpPr>
          <a:spLocks noChangeAspect="1"/>
        </xdr:cNvSpPr>
      </xdr:nvSpPr>
      <xdr:spPr>
        <a:xfrm>
          <a:off x="771525" y="82629375"/>
          <a:ext cx="4000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438150</xdr:colOff>
      <xdr:row>441</xdr:row>
      <xdr:rowOff>0</xdr:rowOff>
    </xdr:from>
    <xdr:ext cx="400050" cy="304800"/>
    <xdr:sp>
      <xdr:nvSpPr>
        <xdr:cNvPr id="970" name="AutoShape 2"/>
        <xdr:cNvSpPr>
          <a:spLocks noChangeAspect="1"/>
        </xdr:cNvSpPr>
      </xdr:nvSpPr>
      <xdr:spPr>
        <a:xfrm>
          <a:off x="771525" y="82629375"/>
          <a:ext cx="4000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5.00390625" style="2" customWidth="1"/>
    <col min="2" max="2" width="6.57421875" style="21" customWidth="1"/>
    <col min="3" max="3" width="83.140625" style="19" customWidth="1"/>
    <col min="4" max="4" width="8.7109375" style="34" customWidth="1"/>
    <col min="5" max="5" width="5.421875" style="33" customWidth="1"/>
    <col min="6" max="6" width="12.28125" style="37" customWidth="1"/>
    <col min="7" max="7" width="12.28125" style="38" customWidth="1"/>
    <col min="8" max="8" width="12.28125" style="32" customWidth="1"/>
    <col min="9" max="238" width="11.421875" style="16" customWidth="1"/>
    <col min="239" max="239" width="56.28125" style="16" customWidth="1"/>
    <col min="240" max="16384" width="9.140625" style="16" customWidth="1"/>
  </cols>
  <sheetData>
    <row r="1" spans="1:8" s="1" customFormat="1" ht="15.75" thickBot="1">
      <c r="A1" s="266" t="s">
        <v>28</v>
      </c>
      <c r="B1" s="267"/>
      <c r="C1" s="267"/>
      <c r="D1" s="267"/>
      <c r="E1" s="267"/>
      <c r="F1" s="267"/>
      <c r="G1" s="267"/>
      <c r="H1" s="268"/>
    </row>
    <row r="2" spans="1:8" s="3" customFormat="1" ht="18.75" customHeight="1">
      <c r="A2" s="246" t="s">
        <v>743</v>
      </c>
      <c r="B2" s="247"/>
      <c r="C2" s="264"/>
      <c r="D2" s="265"/>
      <c r="E2" s="247"/>
      <c r="F2" s="250"/>
      <c r="G2" s="251"/>
      <c r="H2" s="252"/>
    </row>
    <row r="3" spans="1:8" s="3" customFormat="1" ht="12.75">
      <c r="A3" s="246" t="s">
        <v>747</v>
      </c>
      <c r="B3" s="247"/>
      <c r="C3" s="13"/>
      <c r="D3" s="248"/>
      <c r="E3" s="249"/>
      <c r="F3" s="250"/>
      <c r="G3" s="251"/>
      <c r="H3" s="252"/>
    </row>
    <row r="4" spans="1:8" s="3" customFormat="1" ht="12.75">
      <c r="A4" s="253" t="s">
        <v>748</v>
      </c>
      <c r="B4" s="254"/>
      <c r="C4" s="255"/>
      <c r="D4" s="248"/>
      <c r="E4" s="249"/>
      <c r="F4" s="250"/>
      <c r="G4" s="251"/>
      <c r="H4" s="252"/>
    </row>
    <row r="5" spans="1:8" s="3" customFormat="1" ht="12.75">
      <c r="A5" s="246" t="s">
        <v>749</v>
      </c>
      <c r="B5" s="247"/>
      <c r="C5" s="13"/>
      <c r="D5" s="248"/>
      <c r="E5" s="249"/>
      <c r="F5" s="250"/>
      <c r="G5" s="251"/>
      <c r="H5" s="252"/>
    </row>
    <row r="6" spans="1:8" s="3" customFormat="1" ht="29.25" customHeight="1">
      <c r="A6" s="269" t="s">
        <v>745</v>
      </c>
      <c r="B6" s="270"/>
      <c r="C6" s="270"/>
      <c r="D6" s="270"/>
      <c r="E6" s="270"/>
      <c r="F6" s="270"/>
      <c r="G6" s="270"/>
      <c r="H6" s="271"/>
    </row>
    <row r="7" spans="1:8" s="4" customFormat="1" ht="15" customHeight="1" thickBot="1">
      <c r="A7" s="256" t="s">
        <v>746</v>
      </c>
      <c r="B7" s="257"/>
      <c r="C7" s="258"/>
      <c r="D7" s="259"/>
      <c r="E7" s="260"/>
      <c r="F7" s="261"/>
      <c r="G7" s="262"/>
      <c r="H7" s="263"/>
    </row>
    <row r="8" spans="1:8" s="39" customFormat="1" ht="12" customHeight="1">
      <c r="A8" s="42" t="s">
        <v>29</v>
      </c>
      <c r="B8" s="43"/>
      <c r="C8" s="43" t="s">
        <v>30</v>
      </c>
      <c r="D8" s="44" t="s">
        <v>60</v>
      </c>
      <c r="E8" s="43" t="s">
        <v>61</v>
      </c>
      <c r="F8" s="272" t="s">
        <v>31</v>
      </c>
      <c r="G8" s="272"/>
      <c r="H8" s="45" t="s">
        <v>32</v>
      </c>
    </row>
    <row r="9" spans="1:8" s="40" customFormat="1" ht="12">
      <c r="A9" s="46"/>
      <c r="B9" s="47"/>
      <c r="C9" s="47"/>
      <c r="D9" s="48"/>
      <c r="E9" s="47"/>
      <c r="F9" s="49" t="s">
        <v>33</v>
      </c>
      <c r="G9" s="49" t="s">
        <v>34</v>
      </c>
      <c r="H9" s="50"/>
    </row>
    <row r="10" spans="1:8" s="5" customFormat="1" ht="25.5">
      <c r="A10" s="51" t="s">
        <v>35</v>
      </c>
      <c r="B10" s="52"/>
      <c r="C10" s="53" t="s">
        <v>744</v>
      </c>
      <c r="D10" s="54"/>
      <c r="E10" s="55"/>
      <c r="F10" s="56"/>
      <c r="G10" s="57"/>
      <c r="H10" s="58"/>
    </row>
    <row r="11" spans="1:8" s="5" customFormat="1" ht="12.75" customHeight="1">
      <c r="A11" s="59"/>
      <c r="B11" s="60" t="s">
        <v>38</v>
      </c>
      <c r="C11" s="61" t="s">
        <v>62</v>
      </c>
      <c r="D11" s="62"/>
      <c r="E11" s="63"/>
      <c r="F11" s="64"/>
      <c r="G11" s="65"/>
      <c r="H11" s="66"/>
    </row>
    <row r="12" spans="1:8" s="5" customFormat="1" ht="12.75" customHeight="1">
      <c r="A12" s="67"/>
      <c r="B12" s="68">
        <v>1</v>
      </c>
      <c r="C12" s="69" t="s">
        <v>63</v>
      </c>
      <c r="D12" s="70"/>
      <c r="E12" s="71"/>
      <c r="F12" s="72"/>
      <c r="G12" s="73"/>
      <c r="H12" s="74"/>
    </row>
    <row r="13" spans="1:8" s="5" customFormat="1" ht="12.75" customHeight="1">
      <c r="A13" s="75"/>
      <c r="B13" s="76" t="s">
        <v>27</v>
      </c>
      <c r="C13" s="77" t="s">
        <v>152</v>
      </c>
      <c r="D13" s="78">
        <v>1</v>
      </c>
      <c r="E13" s="79" t="s">
        <v>37</v>
      </c>
      <c r="F13" s="80"/>
      <c r="G13" s="81"/>
      <c r="H13" s="82">
        <f aca="true" t="shared" si="0" ref="H13:H19">SUM(F13,G13)*D13</f>
        <v>0</v>
      </c>
    </row>
    <row r="14" spans="1:8" s="5" customFormat="1" ht="12.75" customHeight="1">
      <c r="A14" s="75"/>
      <c r="B14" s="76" t="s">
        <v>43</v>
      </c>
      <c r="C14" s="77" t="s">
        <v>153</v>
      </c>
      <c r="D14" s="78">
        <v>1</v>
      </c>
      <c r="E14" s="79" t="s">
        <v>64</v>
      </c>
      <c r="F14" s="80"/>
      <c r="G14" s="81"/>
      <c r="H14" s="82">
        <f t="shared" si="0"/>
        <v>0</v>
      </c>
    </row>
    <row r="15" spans="1:8" s="6" customFormat="1" ht="12.75" customHeight="1">
      <c r="A15" s="75"/>
      <c r="B15" s="76" t="s">
        <v>44</v>
      </c>
      <c r="C15" s="69" t="s">
        <v>259</v>
      </c>
      <c r="D15" s="83">
        <v>15</v>
      </c>
      <c r="E15" s="84" t="s">
        <v>36</v>
      </c>
      <c r="F15" s="85"/>
      <c r="G15" s="85"/>
      <c r="H15" s="86">
        <f t="shared" si="0"/>
        <v>0</v>
      </c>
    </row>
    <row r="16" spans="1:8" s="6" customFormat="1" ht="25.5">
      <c r="A16" s="75"/>
      <c r="B16" s="76" t="s">
        <v>45</v>
      </c>
      <c r="C16" s="77" t="s">
        <v>260</v>
      </c>
      <c r="D16" s="87">
        <v>90</v>
      </c>
      <c r="E16" s="79" t="s">
        <v>36</v>
      </c>
      <c r="F16" s="88" t="s">
        <v>49</v>
      </c>
      <c r="G16" s="81"/>
      <c r="H16" s="82">
        <f t="shared" si="0"/>
        <v>0</v>
      </c>
    </row>
    <row r="17" spans="1:8" s="6" customFormat="1" ht="12.75">
      <c r="A17" s="75"/>
      <c r="B17" s="76" t="s">
        <v>128</v>
      </c>
      <c r="C17" s="89" t="s">
        <v>360</v>
      </c>
      <c r="D17" s="78">
        <v>12</v>
      </c>
      <c r="E17" s="79" t="s">
        <v>37</v>
      </c>
      <c r="F17" s="90"/>
      <c r="G17" s="90"/>
      <c r="H17" s="91">
        <f t="shared" si="0"/>
        <v>0</v>
      </c>
    </row>
    <row r="18" spans="1:8" s="6" customFormat="1" ht="12.75">
      <c r="A18" s="75"/>
      <c r="B18" s="76" t="s">
        <v>195</v>
      </c>
      <c r="C18" s="89" t="s">
        <v>361</v>
      </c>
      <c r="D18" s="78">
        <v>1</v>
      </c>
      <c r="E18" s="92" t="s">
        <v>64</v>
      </c>
      <c r="F18" s="93" t="s">
        <v>49</v>
      </c>
      <c r="G18" s="90"/>
      <c r="H18" s="91">
        <f t="shared" si="0"/>
        <v>0</v>
      </c>
    </row>
    <row r="19" spans="1:8" s="6" customFormat="1" ht="38.25">
      <c r="A19" s="75"/>
      <c r="B19" s="76" t="s">
        <v>196</v>
      </c>
      <c r="C19" s="77" t="s">
        <v>362</v>
      </c>
      <c r="D19" s="78">
        <v>1</v>
      </c>
      <c r="E19" s="79" t="s">
        <v>741</v>
      </c>
      <c r="F19" s="88" t="s">
        <v>49</v>
      </c>
      <c r="G19" s="81"/>
      <c r="H19" s="82">
        <f t="shared" si="0"/>
        <v>0</v>
      </c>
    </row>
    <row r="20" spans="1:8" s="7" customFormat="1" ht="12.75" customHeight="1">
      <c r="A20" s="67"/>
      <c r="B20" s="68">
        <v>2</v>
      </c>
      <c r="C20" s="69" t="s">
        <v>65</v>
      </c>
      <c r="D20" s="70"/>
      <c r="E20" s="71"/>
      <c r="F20" s="72"/>
      <c r="G20" s="73"/>
      <c r="H20" s="82"/>
    </row>
    <row r="21" spans="1:8" s="7" customFormat="1" ht="12.75" customHeight="1">
      <c r="A21" s="67"/>
      <c r="B21" s="68" t="s">
        <v>42</v>
      </c>
      <c r="C21" s="69" t="s">
        <v>300</v>
      </c>
      <c r="D21" s="70"/>
      <c r="E21" s="71"/>
      <c r="F21" s="72"/>
      <c r="G21" s="73"/>
      <c r="H21" s="82"/>
    </row>
    <row r="22" spans="1:8" s="7" customFormat="1" ht="12.75" customHeight="1">
      <c r="A22" s="67"/>
      <c r="B22" s="68" t="s">
        <v>66</v>
      </c>
      <c r="C22" s="94" t="s">
        <v>304</v>
      </c>
      <c r="D22" s="83">
        <v>38</v>
      </c>
      <c r="E22" s="71" t="s">
        <v>36</v>
      </c>
      <c r="F22" s="95" t="s">
        <v>49</v>
      </c>
      <c r="G22" s="96"/>
      <c r="H22" s="82">
        <f aca="true" t="shared" si="1" ref="H22:H29">SUM(F22,G22)*D22</f>
        <v>0</v>
      </c>
    </row>
    <row r="23" spans="1:8" s="7" customFormat="1" ht="12.75" customHeight="1">
      <c r="A23" s="67"/>
      <c r="B23" s="68" t="s">
        <v>67</v>
      </c>
      <c r="C23" s="69" t="s">
        <v>305</v>
      </c>
      <c r="D23" s="83">
        <v>5</v>
      </c>
      <c r="E23" s="71" t="s">
        <v>36</v>
      </c>
      <c r="F23" s="95" t="s">
        <v>49</v>
      </c>
      <c r="G23" s="96"/>
      <c r="H23" s="82">
        <f t="shared" si="1"/>
        <v>0</v>
      </c>
    </row>
    <row r="24" spans="1:8" s="8" customFormat="1" ht="12.75" customHeight="1">
      <c r="A24" s="67"/>
      <c r="B24" s="68" t="s">
        <v>68</v>
      </c>
      <c r="C24" s="97" t="s">
        <v>316</v>
      </c>
      <c r="D24" s="70">
        <v>52</v>
      </c>
      <c r="E24" s="71" t="s">
        <v>36</v>
      </c>
      <c r="F24" s="72" t="s">
        <v>49</v>
      </c>
      <c r="G24" s="98"/>
      <c r="H24" s="99">
        <f t="shared" si="1"/>
        <v>0</v>
      </c>
    </row>
    <row r="25" spans="1:8" s="8" customFormat="1" ht="12.75" customHeight="1">
      <c r="A25" s="67"/>
      <c r="B25" s="68" t="s">
        <v>69</v>
      </c>
      <c r="C25" s="97" t="s">
        <v>332</v>
      </c>
      <c r="D25" s="70">
        <v>20</v>
      </c>
      <c r="E25" s="71" t="s">
        <v>41</v>
      </c>
      <c r="F25" s="72" t="s">
        <v>49</v>
      </c>
      <c r="G25" s="98"/>
      <c r="H25" s="99">
        <f t="shared" si="1"/>
        <v>0</v>
      </c>
    </row>
    <row r="26" spans="1:8" s="8" customFormat="1" ht="12.75" customHeight="1">
      <c r="A26" s="67"/>
      <c r="B26" s="68" t="s">
        <v>70</v>
      </c>
      <c r="C26" s="69" t="s">
        <v>317</v>
      </c>
      <c r="D26" s="70">
        <v>218</v>
      </c>
      <c r="E26" s="71" t="s">
        <v>36</v>
      </c>
      <c r="F26" s="72" t="s">
        <v>49</v>
      </c>
      <c r="G26" s="98"/>
      <c r="H26" s="82">
        <f t="shared" si="1"/>
        <v>0</v>
      </c>
    </row>
    <row r="27" spans="1:8" s="8" customFormat="1" ht="12.75" customHeight="1">
      <c r="A27" s="67"/>
      <c r="B27" s="68" t="s">
        <v>144</v>
      </c>
      <c r="C27" s="69" t="s">
        <v>322</v>
      </c>
      <c r="D27" s="70">
        <v>5</v>
      </c>
      <c r="E27" s="71" t="s">
        <v>41</v>
      </c>
      <c r="F27" s="72" t="s">
        <v>49</v>
      </c>
      <c r="G27" s="98"/>
      <c r="H27" s="74">
        <f t="shared" si="1"/>
        <v>0</v>
      </c>
    </row>
    <row r="28" spans="1:8" s="8" customFormat="1" ht="12.75" customHeight="1">
      <c r="A28" s="67"/>
      <c r="B28" s="68" t="s">
        <v>145</v>
      </c>
      <c r="C28" s="69" t="s">
        <v>319</v>
      </c>
      <c r="D28" s="70">
        <v>14</v>
      </c>
      <c r="E28" s="71" t="s">
        <v>36</v>
      </c>
      <c r="F28" s="72" t="s">
        <v>49</v>
      </c>
      <c r="G28" s="98"/>
      <c r="H28" s="82">
        <f t="shared" si="1"/>
        <v>0</v>
      </c>
    </row>
    <row r="29" spans="1:8" s="8" customFormat="1" ht="12.75" customHeight="1">
      <c r="A29" s="67"/>
      <c r="B29" s="68" t="s">
        <v>359</v>
      </c>
      <c r="C29" s="77" t="s">
        <v>320</v>
      </c>
      <c r="D29" s="70">
        <v>160</v>
      </c>
      <c r="E29" s="79" t="s">
        <v>36</v>
      </c>
      <c r="F29" s="88" t="s">
        <v>49</v>
      </c>
      <c r="G29" s="98"/>
      <c r="H29" s="82">
        <f t="shared" si="1"/>
        <v>0</v>
      </c>
    </row>
    <row r="30" spans="1:8" s="8" customFormat="1" ht="12.75" customHeight="1">
      <c r="A30" s="67"/>
      <c r="B30" s="71" t="s">
        <v>46</v>
      </c>
      <c r="C30" s="69" t="s">
        <v>698</v>
      </c>
      <c r="D30" s="70"/>
      <c r="E30" s="71"/>
      <c r="F30" s="100"/>
      <c r="G30" s="73"/>
      <c r="H30" s="82"/>
    </row>
    <row r="31" spans="1:8" s="5" customFormat="1" ht="12.75" customHeight="1">
      <c r="A31" s="67"/>
      <c r="B31" s="71" t="s">
        <v>71</v>
      </c>
      <c r="C31" s="94" t="s">
        <v>324</v>
      </c>
      <c r="D31" s="70">
        <v>18</v>
      </c>
      <c r="E31" s="71" t="s">
        <v>36</v>
      </c>
      <c r="F31" s="72" t="s">
        <v>49</v>
      </c>
      <c r="G31" s="98"/>
      <c r="H31" s="82">
        <f aca="true" t="shared" si="2" ref="H31:H45">SUM(F31,G31)*D31</f>
        <v>0</v>
      </c>
    </row>
    <row r="32" spans="1:8" s="5" customFormat="1" ht="12.75" customHeight="1">
      <c r="A32" s="67"/>
      <c r="B32" s="71" t="s">
        <v>72</v>
      </c>
      <c r="C32" s="94" t="s">
        <v>311</v>
      </c>
      <c r="D32" s="70">
        <v>19</v>
      </c>
      <c r="E32" s="71" t="s">
        <v>41</v>
      </c>
      <c r="F32" s="72" t="s">
        <v>49</v>
      </c>
      <c r="G32" s="98"/>
      <c r="H32" s="99">
        <f t="shared" si="2"/>
        <v>0</v>
      </c>
    </row>
    <row r="33" spans="1:8" s="5" customFormat="1" ht="12.75" customHeight="1">
      <c r="A33" s="67"/>
      <c r="B33" s="71" t="s">
        <v>73</v>
      </c>
      <c r="C33" s="94" t="s">
        <v>306</v>
      </c>
      <c r="D33" s="83">
        <v>20</v>
      </c>
      <c r="E33" s="71" t="s">
        <v>36</v>
      </c>
      <c r="F33" s="95" t="s">
        <v>49</v>
      </c>
      <c r="G33" s="96"/>
      <c r="H33" s="82">
        <f t="shared" si="2"/>
        <v>0</v>
      </c>
    </row>
    <row r="34" spans="1:8" s="5" customFormat="1" ht="12.75" customHeight="1">
      <c r="A34" s="67"/>
      <c r="B34" s="71" t="s">
        <v>74</v>
      </c>
      <c r="C34" s="94" t="s">
        <v>310</v>
      </c>
      <c r="D34" s="83">
        <v>24</v>
      </c>
      <c r="E34" s="71" t="s">
        <v>41</v>
      </c>
      <c r="F34" s="95" t="s">
        <v>49</v>
      </c>
      <c r="G34" s="96"/>
      <c r="H34" s="74">
        <f t="shared" si="2"/>
        <v>0</v>
      </c>
    </row>
    <row r="35" spans="1:8" s="5" customFormat="1" ht="12.75" customHeight="1">
      <c r="A35" s="67"/>
      <c r="B35" s="71" t="s">
        <v>75</v>
      </c>
      <c r="C35" s="69" t="s">
        <v>312</v>
      </c>
      <c r="D35" s="83">
        <v>1</v>
      </c>
      <c r="E35" s="71" t="s">
        <v>64</v>
      </c>
      <c r="F35" s="95" t="s">
        <v>49</v>
      </c>
      <c r="G35" s="96"/>
      <c r="H35" s="74">
        <f t="shared" si="2"/>
        <v>0</v>
      </c>
    </row>
    <row r="36" spans="1:8" s="5" customFormat="1" ht="12.75" customHeight="1">
      <c r="A36" s="67"/>
      <c r="B36" s="71" t="s">
        <v>76</v>
      </c>
      <c r="C36" s="94" t="s">
        <v>313</v>
      </c>
      <c r="D36" s="83">
        <v>3</v>
      </c>
      <c r="E36" s="101" t="s">
        <v>64</v>
      </c>
      <c r="F36" s="95" t="s">
        <v>49</v>
      </c>
      <c r="G36" s="96"/>
      <c r="H36" s="99">
        <f t="shared" si="2"/>
        <v>0</v>
      </c>
    </row>
    <row r="37" spans="1:8" s="5" customFormat="1" ht="12.75" customHeight="1">
      <c r="A37" s="67"/>
      <c r="B37" s="71" t="s">
        <v>77</v>
      </c>
      <c r="C37" s="94" t="s">
        <v>314</v>
      </c>
      <c r="D37" s="83">
        <v>3</v>
      </c>
      <c r="E37" s="101" t="s">
        <v>64</v>
      </c>
      <c r="F37" s="95" t="s">
        <v>49</v>
      </c>
      <c r="G37" s="96"/>
      <c r="H37" s="99">
        <f t="shared" si="2"/>
        <v>0</v>
      </c>
    </row>
    <row r="38" spans="1:8" s="5" customFormat="1" ht="12.75" customHeight="1">
      <c r="A38" s="67"/>
      <c r="B38" s="71" t="s">
        <v>78</v>
      </c>
      <c r="C38" s="94" t="s">
        <v>315</v>
      </c>
      <c r="D38" s="83">
        <v>5</v>
      </c>
      <c r="E38" s="101" t="s">
        <v>64</v>
      </c>
      <c r="F38" s="95" t="s">
        <v>49</v>
      </c>
      <c r="G38" s="96"/>
      <c r="H38" s="99">
        <f t="shared" si="2"/>
        <v>0</v>
      </c>
    </row>
    <row r="39" spans="1:8" s="5" customFormat="1" ht="12.75" customHeight="1">
      <c r="A39" s="67"/>
      <c r="B39" s="71" t="s">
        <v>79</v>
      </c>
      <c r="C39" s="94" t="s">
        <v>325</v>
      </c>
      <c r="D39" s="83">
        <v>1</v>
      </c>
      <c r="E39" s="71" t="s">
        <v>64</v>
      </c>
      <c r="F39" s="95" t="s">
        <v>49</v>
      </c>
      <c r="G39" s="96"/>
      <c r="H39" s="99">
        <f t="shared" si="2"/>
        <v>0</v>
      </c>
    </row>
    <row r="40" spans="1:8" s="5" customFormat="1" ht="12.75" customHeight="1">
      <c r="A40" s="67"/>
      <c r="B40" s="71" t="s">
        <v>80</v>
      </c>
      <c r="C40" s="94" t="s">
        <v>326</v>
      </c>
      <c r="D40" s="83">
        <v>3</v>
      </c>
      <c r="E40" s="71" t="s">
        <v>37</v>
      </c>
      <c r="F40" s="95" t="s">
        <v>49</v>
      </c>
      <c r="G40" s="96"/>
      <c r="H40" s="82">
        <f t="shared" si="2"/>
        <v>0</v>
      </c>
    </row>
    <row r="41" spans="1:8" s="5" customFormat="1" ht="12.75" customHeight="1">
      <c r="A41" s="67"/>
      <c r="B41" s="71" t="s">
        <v>22</v>
      </c>
      <c r="C41" s="94" t="s">
        <v>327</v>
      </c>
      <c r="D41" s="83">
        <v>1</v>
      </c>
      <c r="E41" s="71" t="s">
        <v>37</v>
      </c>
      <c r="F41" s="95" t="s">
        <v>49</v>
      </c>
      <c r="G41" s="96"/>
      <c r="H41" s="82">
        <f t="shared" si="2"/>
        <v>0</v>
      </c>
    </row>
    <row r="42" spans="1:8" s="5" customFormat="1" ht="12.75" customHeight="1">
      <c r="A42" s="67"/>
      <c r="B42" s="71" t="s">
        <v>23</v>
      </c>
      <c r="C42" s="94" t="s">
        <v>328</v>
      </c>
      <c r="D42" s="70">
        <v>2</v>
      </c>
      <c r="E42" s="71" t="s">
        <v>37</v>
      </c>
      <c r="F42" s="72" t="s">
        <v>49</v>
      </c>
      <c r="G42" s="98"/>
      <c r="H42" s="82">
        <f t="shared" si="2"/>
        <v>0</v>
      </c>
    </row>
    <row r="43" spans="1:8" s="5" customFormat="1" ht="12.75" customHeight="1">
      <c r="A43" s="67"/>
      <c r="B43" s="71" t="s">
        <v>138</v>
      </c>
      <c r="C43" s="94" t="s">
        <v>329</v>
      </c>
      <c r="D43" s="70">
        <v>3</v>
      </c>
      <c r="E43" s="71" t="s">
        <v>37</v>
      </c>
      <c r="F43" s="72" t="s">
        <v>49</v>
      </c>
      <c r="G43" s="98"/>
      <c r="H43" s="82">
        <f t="shared" si="2"/>
        <v>0</v>
      </c>
    </row>
    <row r="44" spans="1:8" s="5" customFormat="1" ht="12.75" customHeight="1">
      <c r="A44" s="67"/>
      <c r="B44" s="71" t="s">
        <v>139</v>
      </c>
      <c r="C44" s="94" t="s">
        <v>330</v>
      </c>
      <c r="D44" s="70">
        <v>3</v>
      </c>
      <c r="E44" s="71" t="s">
        <v>37</v>
      </c>
      <c r="F44" s="72" t="s">
        <v>49</v>
      </c>
      <c r="G44" s="98"/>
      <c r="H44" s="82">
        <f t="shared" si="2"/>
        <v>0</v>
      </c>
    </row>
    <row r="45" spans="1:8" s="5" customFormat="1" ht="12.75" customHeight="1">
      <c r="A45" s="67"/>
      <c r="B45" s="71" t="s">
        <v>341</v>
      </c>
      <c r="C45" s="94" t="s">
        <v>331</v>
      </c>
      <c r="D45" s="70">
        <v>1</v>
      </c>
      <c r="E45" s="71" t="s">
        <v>37</v>
      </c>
      <c r="F45" s="72" t="s">
        <v>49</v>
      </c>
      <c r="G45" s="98"/>
      <c r="H45" s="82">
        <f t="shared" si="2"/>
        <v>0</v>
      </c>
    </row>
    <row r="46" spans="1:8" s="5" customFormat="1" ht="12.75" customHeight="1">
      <c r="A46" s="67"/>
      <c r="B46" s="71" t="s">
        <v>51</v>
      </c>
      <c r="C46" s="69" t="s">
        <v>701</v>
      </c>
      <c r="D46" s="70"/>
      <c r="E46" s="71"/>
      <c r="F46" s="72"/>
      <c r="G46" s="73"/>
      <c r="H46" s="82"/>
    </row>
    <row r="47" spans="1:8" s="5" customFormat="1" ht="12.75" customHeight="1">
      <c r="A47" s="67"/>
      <c r="B47" s="71" t="s">
        <v>140</v>
      </c>
      <c r="C47" s="69" t="s">
        <v>323</v>
      </c>
      <c r="D47" s="70">
        <v>65</v>
      </c>
      <c r="E47" s="71" t="s">
        <v>36</v>
      </c>
      <c r="F47" s="72" t="s">
        <v>49</v>
      </c>
      <c r="G47" s="98"/>
      <c r="H47" s="74">
        <f>SUM(F47,G47)*D47</f>
        <v>0</v>
      </c>
    </row>
    <row r="48" spans="1:8" s="5" customFormat="1" ht="12.75" customHeight="1">
      <c r="A48" s="67"/>
      <c r="B48" s="71" t="s">
        <v>179</v>
      </c>
      <c r="C48" s="69" t="s">
        <v>318</v>
      </c>
      <c r="D48" s="70">
        <v>29</v>
      </c>
      <c r="E48" s="71" t="s">
        <v>36</v>
      </c>
      <c r="F48" s="72" t="s">
        <v>49</v>
      </c>
      <c r="G48" s="98"/>
      <c r="H48" s="74">
        <f>SUM(F48,G48)*D48</f>
        <v>0</v>
      </c>
    </row>
    <row r="49" spans="1:8" s="5" customFormat="1" ht="12.75" customHeight="1">
      <c r="A49" s="67"/>
      <c r="B49" s="71" t="s">
        <v>702</v>
      </c>
      <c r="C49" s="94" t="s">
        <v>333</v>
      </c>
      <c r="D49" s="70">
        <v>7.5</v>
      </c>
      <c r="E49" s="71" t="s">
        <v>41</v>
      </c>
      <c r="F49" s="72" t="s">
        <v>49</v>
      </c>
      <c r="G49" s="98"/>
      <c r="H49" s="82">
        <f>SUM(F49,G49)*D49</f>
        <v>0</v>
      </c>
    </row>
    <row r="50" spans="1:8" s="5" customFormat="1" ht="12.75" customHeight="1">
      <c r="A50" s="67"/>
      <c r="B50" s="71" t="s">
        <v>703</v>
      </c>
      <c r="C50" s="94" t="s">
        <v>308</v>
      </c>
      <c r="D50" s="83">
        <v>1</v>
      </c>
      <c r="E50" s="71" t="s">
        <v>64</v>
      </c>
      <c r="F50" s="95" t="s">
        <v>307</v>
      </c>
      <c r="G50" s="96"/>
      <c r="H50" s="82">
        <f>SUM(F50,G50)*D50</f>
        <v>0</v>
      </c>
    </row>
    <row r="51" spans="1:8" s="5" customFormat="1" ht="12.75" customHeight="1">
      <c r="A51" s="67"/>
      <c r="B51" s="71" t="s">
        <v>704</v>
      </c>
      <c r="C51" s="69" t="s">
        <v>309</v>
      </c>
      <c r="D51" s="83">
        <v>1</v>
      </c>
      <c r="E51" s="71" t="s">
        <v>64</v>
      </c>
      <c r="F51" s="102" t="s">
        <v>307</v>
      </c>
      <c r="G51" s="96"/>
      <c r="H51" s="82">
        <f>SUM(F51,G51)*D51</f>
        <v>0</v>
      </c>
    </row>
    <row r="52" spans="1:8" s="5" customFormat="1" ht="12.75" customHeight="1">
      <c r="A52" s="67"/>
      <c r="B52" s="68" t="s">
        <v>114</v>
      </c>
      <c r="C52" s="69" t="s">
        <v>301</v>
      </c>
      <c r="D52" s="83"/>
      <c r="E52" s="71"/>
      <c r="F52" s="95"/>
      <c r="G52" s="103"/>
      <c r="H52" s="82"/>
    </row>
    <row r="53" spans="1:8" s="5" customFormat="1" ht="12.75" customHeight="1">
      <c r="A53" s="67"/>
      <c r="B53" s="68" t="s">
        <v>187</v>
      </c>
      <c r="C53" s="94" t="s">
        <v>321</v>
      </c>
      <c r="D53" s="83">
        <v>1</v>
      </c>
      <c r="E53" s="101" t="s">
        <v>64</v>
      </c>
      <c r="F53" s="95" t="s">
        <v>49</v>
      </c>
      <c r="G53" s="96"/>
      <c r="H53" s="82">
        <f>SUM(F53,G53)*D53</f>
        <v>0</v>
      </c>
    </row>
    <row r="54" spans="1:8" s="5" customFormat="1" ht="12.75" customHeight="1">
      <c r="A54" s="67"/>
      <c r="B54" s="68" t="s">
        <v>151</v>
      </c>
      <c r="C54" s="69" t="s">
        <v>82</v>
      </c>
      <c r="D54" s="70">
        <v>180</v>
      </c>
      <c r="E54" s="71" t="s">
        <v>53</v>
      </c>
      <c r="F54" s="72" t="s">
        <v>49</v>
      </c>
      <c r="G54" s="98"/>
      <c r="H54" s="82">
        <f>SUM(F54,G54)*D54</f>
        <v>0</v>
      </c>
    </row>
    <row r="55" spans="1:8" s="5" customFormat="1" ht="12.75" customHeight="1">
      <c r="A55" s="67"/>
      <c r="B55" s="68" t="s">
        <v>302</v>
      </c>
      <c r="C55" s="69" t="s">
        <v>303</v>
      </c>
      <c r="D55" s="70">
        <v>80</v>
      </c>
      <c r="E55" s="71" t="s">
        <v>53</v>
      </c>
      <c r="F55" s="72" t="s">
        <v>49</v>
      </c>
      <c r="G55" s="98"/>
      <c r="H55" s="82">
        <f>SUM(F55,G55)*D55</f>
        <v>0</v>
      </c>
    </row>
    <row r="56" spans="1:8" s="5" customFormat="1" ht="12.75" customHeight="1">
      <c r="A56" s="67"/>
      <c r="B56" s="68">
        <v>3</v>
      </c>
      <c r="C56" s="69" t="s">
        <v>261</v>
      </c>
      <c r="D56" s="70"/>
      <c r="E56" s="71"/>
      <c r="F56" s="72"/>
      <c r="G56" s="73"/>
      <c r="H56" s="82"/>
    </row>
    <row r="57" spans="1:8" s="5" customFormat="1" ht="12.75" customHeight="1">
      <c r="A57" s="67"/>
      <c r="B57" s="68" t="s">
        <v>55</v>
      </c>
      <c r="C57" s="94" t="s">
        <v>262</v>
      </c>
      <c r="D57" s="104"/>
      <c r="E57" s="71"/>
      <c r="F57" s="72"/>
      <c r="G57" s="73"/>
      <c r="H57" s="82"/>
    </row>
    <row r="58" spans="1:8" s="5" customFormat="1" ht="12.75" customHeight="1">
      <c r="A58" s="67"/>
      <c r="B58" s="68" t="s">
        <v>251</v>
      </c>
      <c r="C58" s="94" t="s">
        <v>263</v>
      </c>
      <c r="D58" s="70">
        <v>0.8</v>
      </c>
      <c r="E58" s="71" t="s">
        <v>53</v>
      </c>
      <c r="F58" s="105"/>
      <c r="G58" s="98"/>
      <c r="H58" s="82">
        <f>SUM(F58,G58)*D58</f>
        <v>0</v>
      </c>
    </row>
    <row r="59" spans="1:8" s="5" customFormat="1" ht="12.75" customHeight="1">
      <c r="A59" s="67"/>
      <c r="B59" s="68">
        <v>4</v>
      </c>
      <c r="C59" s="69" t="s">
        <v>105</v>
      </c>
      <c r="D59" s="70"/>
      <c r="E59" s="71"/>
      <c r="F59" s="72"/>
      <c r="G59" s="73"/>
      <c r="H59" s="82"/>
    </row>
    <row r="60" spans="1:8" s="6" customFormat="1" ht="12.75" customHeight="1">
      <c r="A60" s="67"/>
      <c r="B60" s="68" t="s">
        <v>56</v>
      </c>
      <c r="C60" s="94" t="s">
        <v>206</v>
      </c>
      <c r="D60" s="87">
        <v>33</v>
      </c>
      <c r="E60" s="71" t="s">
        <v>36</v>
      </c>
      <c r="F60" s="85"/>
      <c r="G60" s="96"/>
      <c r="H60" s="99">
        <f>SUM(F60,G60)*D60</f>
        <v>0</v>
      </c>
    </row>
    <row r="61" spans="1:8" s="7" customFormat="1" ht="12.75">
      <c r="A61" s="75"/>
      <c r="B61" s="68" t="s">
        <v>192</v>
      </c>
      <c r="C61" s="106" t="s">
        <v>164</v>
      </c>
      <c r="D61" s="87">
        <v>46</v>
      </c>
      <c r="E61" s="92" t="s">
        <v>36</v>
      </c>
      <c r="F61" s="80"/>
      <c r="G61" s="81"/>
      <c r="H61" s="107">
        <f>SUM(F61,G61)*D61</f>
        <v>0</v>
      </c>
    </row>
    <row r="62" spans="1:8" s="7" customFormat="1" ht="25.5">
      <c r="A62" s="75"/>
      <c r="B62" s="68" t="s">
        <v>204</v>
      </c>
      <c r="C62" s="108" t="s">
        <v>205</v>
      </c>
      <c r="D62" s="83">
        <v>11</v>
      </c>
      <c r="E62" s="109" t="s">
        <v>36</v>
      </c>
      <c r="F62" s="85"/>
      <c r="G62" s="96"/>
      <c r="H62" s="107">
        <f>SUM(F62,G62)*D62</f>
        <v>0</v>
      </c>
    </row>
    <row r="63" spans="1:8" s="8" customFormat="1" ht="12.75" customHeight="1">
      <c r="A63" s="75"/>
      <c r="B63" s="76">
        <v>5</v>
      </c>
      <c r="C63" s="77" t="s">
        <v>8</v>
      </c>
      <c r="D63" s="78"/>
      <c r="E63" s="79"/>
      <c r="F63" s="88"/>
      <c r="G63" s="110"/>
      <c r="H63" s="82"/>
    </row>
    <row r="64" spans="1:8" s="8" customFormat="1" ht="12.75" customHeight="1">
      <c r="A64" s="75"/>
      <c r="B64" s="76" t="s">
        <v>57</v>
      </c>
      <c r="C64" s="77" t="s">
        <v>184</v>
      </c>
      <c r="D64" s="78">
        <v>185</v>
      </c>
      <c r="E64" s="79" t="s">
        <v>36</v>
      </c>
      <c r="F64" s="80"/>
      <c r="G64" s="80"/>
      <c r="H64" s="86">
        <f>SUM(F64,G64)*D64</f>
        <v>0</v>
      </c>
    </row>
    <row r="65" spans="1:8" s="5" customFormat="1" ht="12.75" customHeight="1">
      <c r="A65" s="75"/>
      <c r="B65" s="76" t="s">
        <v>120</v>
      </c>
      <c r="C65" s="94" t="s">
        <v>207</v>
      </c>
      <c r="D65" s="83">
        <v>13</v>
      </c>
      <c r="E65" s="71" t="s">
        <v>36</v>
      </c>
      <c r="F65" s="105"/>
      <c r="G65" s="98"/>
      <c r="H65" s="82">
        <f>SUM(F65,G65)*D65</f>
        <v>0</v>
      </c>
    </row>
    <row r="66" spans="1:8" s="7" customFormat="1" ht="12.75" customHeight="1">
      <c r="A66" s="67"/>
      <c r="B66" s="68">
        <v>6</v>
      </c>
      <c r="C66" s="69" t="s">
        <v>83</v>
      </c>
      <c r="D66" s="70"/>
      <c r="E66" s="71"/>
      <c r="F66" s="72"/>
      <c r="G66" s="73"/>
      <c r="H66" s="82"/>
    </row>
    <row r="67" spans="1:8" s="5" customFormat="1" ht="12.75">
      <c r="A67" s="67"/>
      <c r="B67" s="68" t="s">
        <v>58</v>
      </c>
      <c r="C67" s="69" t="s">
        <v>84</v>
      </c>
      <c r="D67" s="70"/>
      <c r="E67" s="71" t="s">
        <v>47</v>
      </c>
      <c r="F67" s="72"/>
      <c r="G67" s="73"/>
      <c r="H67" s="82"/>
    </row>
    <row r="68" spans="1:8" s="5" customFormat="1" ht="12.75">
      <c r="A68" s="67"/>
      <c r="B68" s="68" t="s">
        <v>264</v>
      </c>
      <c r="C68" s="94" t="s">
        <v>363</v>
      </c>
      <c r="D68" s="70">
        <v>38</v>
      </c>
      <c r="E68" s="71" t="s">
        <v>36</v>
      </c>
      <c r="F68" s="105"/>
      <c r="G68" s="98"/>
      <c r="H68" s="82">
        <f aca="true" t="shared" si="3" ref="H68:H81">SUM(F68,G68)*D68</f>
        <v>0</v>
      </c>
    </row>
    <row r="69" spans="1:8" s="5" customFormat="1" ht="12.75">
      <c r="A69" s="67"/>
      <c r="B69" s="68" t="s">
        <v>265</v>
      </c>
      <c r="C69" s="94" t="s">
        <v>213</v>
      </c>
      <c r="D69" s="78">
        <v>19</v>
      </c>
      <c r="E69" s="79" t="s">
        <v>36</v>
      </c>
      <c r="F69" s="80"/>
      <c r="G69" s="81"/>
      <c r="H69" s="82">
        <f t="shared" si="3"/>
        <v>0</v>
      </c>
    </row>
    <row r="70" spans="1:8" s="5" customFormat="1" ht="12.75">
      <c r="A70" s="67"/>
      <c r="B70" s="68" t="s">
        <v>266</v>
      </c>
      <c r="C70" s="69" t="s">
        <v>214</v>
      </c>
      <c r="D70" s="70">
        <v>350</v>
      </c>
      <c r="E70" s="71" t="s">
        <v>36</v>
      </c>
      <c r="F70" s="105"/>
      <c r="G70" s="105"/>
      <c r="H70" s="111">
        <f t="shared" si="3"/>
        <v>0</v>
      </c>
    </row>
    <row r="71" spans="1:8" s="5" customFormat="1" ht="12.75">
      <c r="A71" s="67"/>
      <c r="B71" s="68" t="s">
        <v>267</v>
      </c>
      <c r="C71" s="94" t="s">
        <v>209</v>
      </c>
      <c r="D71" s="70">
        <v>235</v>
      </c>
      <c r="E71" s="71" t="s">
        <v>36</v>
      </c>
      <c r="F71" s="105"/>
      <c r="G71" s="98"/>
      <c r="H71" s="111">
        <f t="shared" si="3"/>
        <v>0</v>
      </c>
    </row>
    <row r="72" spans="1:8" s="5" customFormat="1" ht="12.75">
      <c r="A72" s="67"/>
      <c r="B72" s="68" t="s">
        <v>268</v>
      </c>
      <c r="C72" s="94" t="s">
        <v>215</v>
      </c>
      <c r="D72" s="70">
        <v>46</v>
      </c>
      <c r="E72" s="79" t="s">
        <v>36</v>
      </c>
      <c r="F72" s="105"/>
      <c r="G72" s="98"/>
      <c r="H72" s="111">
        <f t="shared" si="3"/>
        <v>0</v>
      </c>
    </row>
    <row r="73" spans="1:8" s="5" customFormat="1" ht="12.75">
      <c r="A73" s="67"/>
      <c r="B73" s="68" t="s">
        <v>269</v>
      </c>
      <c r="C73" s="94" t="s">
        <v>216</v>
      </c>
      <c r="D73" s="70">
        <v>6.5</v>
      </c>
      <c r="E73" s="71" t="s">
        <v>36</v>
      </c>
      <c r="F73" s="105"/>
      <c r="G73" s="98"/>
      <c r="H73" s="111">
        <f t="shared" si="3"/>
        <v>0</v>
      </c>
    </row>
    <row r="74" spans="1:8" s="5" customFormat="1" ht="12.75">
      <c r="A74" s="67"/>
      <c r="B74" s="68" t="s">
        <v>270</v>
      </c>
      <c r="C74" s="94" t="s">
        <v>217</v>
      </c>
      <c r="D74" s="70">
        <v>24</v>
      </c>
      <c r="E74" s="71" t="s">
        <v>36</v>
      </c>
      <c r="F74" s="105"/>
      <c r="G74" s="98"/>
      <c r="H74" s="111">
        <f t="shared" si="3"/>
        <v>0</v>
      </c>
    </row>
    <row r="75" spans="1:8" s="5" customFormat="1" ht="12.75">
      <c r="A75" s="67"/>
      <c r="B75" s="68" t="s">
        <v>271</v>
      </c>
      <c r="C75" s="112" t="s">
        <v>208</v>
      </c>
      <c r="D75" s="70">
        <v>56</v>
      </c>
      <c r="E75" s="71" t="s">
        <v>37</v>
      </c>
      <c r="F75" s="105"/>
      <c r="G75" s="98"/>
      <c r="H75" s="82">
        <f t="shared" si="3"/>
        <v>0</v>
      </c>
    </row>
    <row r="76" spans="1:8" s="4" customFormat="1" ht="12.75">
      <c r="A76" s="67"/>
      <c r="B76" s="68" t="s">
        <v>272</v>
      </c>
      <c r="C76" s="112" t="s">
        <v>118</v>
      </c>
      <c r="D76" s="70">
        <v>31</v>
      </c>
      <c r="E76" s="71" t="s">
        <v>37</v>
      </c>
      <c r="F76" s="105"/>
      <c r="G76" s="98"/>
      <c r="H76" s="82">
        <f t="shared" si="3"/>
        <v>0</v>
      </c>
    </row>
    <row r="77" spans="1:8" s="4" customFormat="1" ht="12.75" customHeight="1">
      <c r="A77" s="67"/>
      <c r="B77" s="68" t="s">
        <v>273</v>
      </c>
      <c r="C77" s="112" t="s">
        <v>119</v>
      </c>
      <c r="D77" s="70">
        <v>39</v>
      </c>
      <c r="E77" s="71" t="s">
        <v>37</v>
      </c>
      <c r="F77" s="105"/>
      <c r="G77" s="98"/>
      <c r="H77" s="82">
        <f t="shared" si="3"/>
        <v>0</v>
      </c>
    </row>
    <row r="78" spans="1:8" s="41" customFormat="1" ht="12.75" customHeight="1">
      <c r="A78" s="67"/>
      <c r="B78" s="68" t="s">
        <v>364</v>
      </c>
      <c r="C78" s="112" t="s">
        <v>218</v>
      </c>
      <c r="D78" s="70">
        <v>27</v>
      </c>
      <c r="E78" s="71" t="s">
        <v>41</v>
      </c>
      <c r="F78" s="105"/>
      <c r="G78" s="98"/>
      <c r="H78" s="82">
        <f t="shared" si="3"/>
        <v>0</v>
      </c>
    </row>
    <row r="79" spans="1:8" s="41" customFormat="1" ht="12.75" customHeight="1">
      <c r="A79" s="67"/>
      <c r="B79" s="68" t="s">
        <v>193</v>
      </c>
      <c r="C79" s="94" t="s">
        <v>210</v>
      </c>
      <c r="D79" s="70">
        <v>2.5</v>
      </c>
      <c r="E79" s="71" t="s">
        <v>41</v>
      </c>
      <c r="F79" s="105"/>
      <c r="G79" s="98"/>
      <c r="H79" s="99">
        <f t="shared" si="3"/>
        <v>0</v>
      </c>
    </row>
    <row r="80" spans="1:8" s="41" customFormat="1" ht="12.75" customHeight="1">
      <c r="A80" s="67"/>
      <c r="B80" s="68" t="s">
        <v>194</v>
      </c>
      <c r="C80" s="94" t="s">
        <v>211</v>
      </c>
      <c r="D80" s="70">
        <v>6.5</v>
      </c>
      <c r="E80" s="71" t="s">
        <v>41</v>
      </c>
      <c r="F80" s="105"/>
      <c r="G80" s="98"/>
      <c r="H80" s="99">
        <f t="shared" si="3"/>
        <v>0</v>
      </c>
    </row>
    <row r="81" spans="1:8" s="41" customFormat="1" ht="12.75" customHeight="1">
      <c r="A81" s="67"/>
      <c r="B81" s="68" t="s">
        <v>220</v>
      </c>
      <c r="C81" s="94" t="s">
        <v>212</v>
      </c>
      <c r="D81" s="70">
        <v>7.5</v>
      </c>
      <c r="E81" s="71" t="s">
        <v>41</v>
      </c>
      <c r="F81" s="105"/>
      <c r="G81" s="98"/>
      <c r="H81" s="99">
        <f t="shared" si="3"/>
        <v>0</v>
      </c>
    </row>
    <row r="82" spans="1:8" s="9" customFormat="1" ht="12.75">
      <c r="A82" s="67"/>
      <c r="B82" s="68">
        <v>7</v>
      </c>
      <c r="C82" s="69" t="s">
        <v>85</v>
      </c>
      <c r="D82" s="70"/>
      <c r="E82" s="71"/>
      <c r="F82" s="72"/>
      <c r="G82" s="73"/>
      <c r="H82" s="82"/>
    </row>
    <row r="83" spans="1:8" s="9" customFormat="1" ht="12.75">
      <c r="A83" s="67"/>
      <c r="B83" s="68" t="s">
        <v>0</v>
      </c>
      <c r="C83" s="69" t="s">
        <v>86</v>
      </c>
      <c r="D83" s="83">
        <v>80</v>
      </c>
      <c r="E83" s="71" t="s">
        <v>36</v>
      </c>
      <c r="F83" s="105"/>
      <c r="G83" s="98"/>
      <c r="H83" s="82">
        <f>SUM(F83,G83)*D83</f>
        <v>0</v>
      </c>
    </row>
    <row r="84" spans="1:8" s="3" customFormat="1" ht="12.75" customHeight="1">
      <c r="A84" s="67"/>
      <c r="B84" s="68" t="s">
        <v>1</v>
      </c>
      <c r="C84" s="69" t="s">
        <v>87</v>
      </c>
      <c r="D84" s="83">
        <v>80</v>
      </c>
      <c r="E84" s="71" t="s">
        <v>36</v>
      </c>
      <c r="F84" s="105"/>
      <c r="G84" s="98"/>
      <c r="H84" s="82">
        <f>SUM(F84,G84)*D84</f>
        <v>0</v>
      </c>
    </row>
    <row r="85" spans="1:8" s="3" customFormat="1" ht="12.75">
      <c r="A85" s="67"/>
      <c r="B85" s="68" t="s">
        <v>235</v>
      </c>
      <c r="C85" s="69" t="s">
        <v>88</v>
      </c>
      <c r="D85" s="83">
        <v>80</v>
      </c>
      <c r="E85" s="71" t="s">
        <v>36</v>
      </c>
      <c r="F85" s="105"/>
      <c r="G85" s="98"/>
      <c r="H85" s="82">
        <f>SUM(F85,G85)*D85</f>
        <v>0</v>
      </c>
    </row>
    <row r="86" spans="1:8" s="3" customFormat="1" ht="12.75">
      <c r="A86" s="67"/>
      <c r="B86" s="68" t="s">
        <v>236</v>
      </c>
      <c r="C86" s="113" t="s">
        <v>219</v>
      </c>
      <c r="D86" s="83">
        <v>65</v>
      </c>
      <c r="E86" s="101" t="s">
        <v>36</v>
      </c>
      <c r="F86" s="85"/>
      <c r="G86" s="96"/>
      <c r="H86" s="82">
        <f>SUM(F86,G86)*D86</f>
        <v>0</v>
      </c>
    </row>
    <row r="87" spans="1:8" s="3" customFormat="1" ht="12.75" customHeight="1">
      <c r="A87" s="67"/>
      <c r="B87" s="68">
        <v>8</v>
      </c>
      <c r="C87" s="69" t="s">
        <v>89</v>
      </c>
      <c r="D87" s="70"/>
      <c r="E87" s="71"/>
      <c r="F87" s="72"/>
      <c r="G87" s="73"/>
      <c r="H87" s="82"/>
    </row>
    <row r="88" spans="1:8" s="3" customFormat="1" ht="12.75" customHeight="1">
      <c r="A88" s="67"/>
      <c r="B88" s="68" t="s">
        <v>2</v>
      </c>
      <c r="C88" s="113" t="s">
        <v>115</v>
      </c>
      <c r="D88" s="70"/>
      <c r="E88" s="71"/>
      <c r="F88" s="72"/>
      <c r="G88" s="73"/>
      <c r="H88" s="82"/>
    </row>
    <row r="89" spans="1:8" s="3" customFormat="1" ht="12.75" customHeight="1">
      <c r="A89" s="67"/>
      <c r="B89" s="114" t="s">
        <v>156</v>
      </c>
      <c r="C89" s="94" t="s">
        <v>221</v>
      </c>
      <c r="D89" s="70">
        <v>2</v>
      </c>
      <c r="E89" s="101" t="s">
        <v>37</v>
      </c>
      <c r="F89" s="85"/>
      <c r="G89" s="96"/>
      <c r="H89" s="99">
        <f>SUM(F89,G89)*D89</f>
        <v>0</v>
      </c>
    </row>
    <row r="90" spans="1:8" s="3" customFormat="1" ht="12.75" customHeight="1">
      <c r="A90" s="67"/>
      <c r="B90" s="114" t="s">
        <v>157</v>
      </c>
      <c r="C90" s="94" t="s">
        <v>222</v>
      </c>
      <c r="D90" s="70">
        <v>3</v>
      </c>
      <c r="E90" s="101" t="s">
        <v>37</v>
      </c>
      <c r="F90" s="85"/>
      <c r="G90" s="96"/>
      <c r="H90" s="82">
        <f>SUM(F90,G90)*D90</f>
        <v>0</v>
      </c>
    </row>
    <row r="91" spans="1:8" s="3" customFormat="1" ht="12.75" customHeight="1">
      <c r="A91" s="67"/>
      <c r="B91" s="114" t="s">
        <v>274</v>
      </c>
      <c r="C91" s="94" t="s">
        <v>223</v>
      </c>
      <c r="D91" s="70">
        <v>2</v>
      </c>
      <c r="E91" s="101" t="s">
        <v>37</v>
      </c>
      <c r="F91" s="85"/>
      <c r="G91" s="96"/>
      <c r="H91" s="82">
        <f>SUM(F91,G91)*D91</f>
        <v>0</v>
      </c>
    </row>
    <row r="92" spans="1:8" s="10" customFormat="1" ht="12.75" customHeight="1">
      <c r="A92" s="115"/>
      <c r="B92" s="114" t="s">
        <v>3</v>
      </c>
      <c r="C92" s="116" t="s">
        <v>224</v>
      </c>
      <c r="D92" s="70"/>
      <c r="E92" s="71"/>
      <c r="F92" s="72"/>
      <c r="G92" s="73"/>
      <c r="H92" s="74"/>
    </row>
    <row r="93" spans="1:8" s="10" customFormat="1" ht="12.75" customHeight="1">
      <c r="A93" s="115"/>
      <c r="B93" s="68" t="s">
        <v>158</v>
      </c>
      <c r="C93" s="94" t="s">
        <v>227</v>
      </c>
      <c r="D93" s="117"/>
      <c r="E93" s="118"/>
      <c r="F93" s="119"/>
      <c r="G93" s="120"/>
      <c r="H93" s="121"/>
    </row>
    <row r="94" spans="1:8" s="10" customFormat="1" ht="12.75" customHeight="1">
      <c r="A94" s="115"/>
      <c r="B94" s="68" t="s">
        <v>275</v>
      </c>
      <c r="C94" s="122" t="s">
        <v>225</v>
      </c>
      <c r="D94" s="83">
        <v>1</v>
      </c>
      <c r="E94" s="71" t="s">
        <v>37</v>
      </c>
      <c r="F94" s="85"/>
      <c r="G94" s="96"/>
      <c r="H94" s="99">
        <f>SUM(F94,G94)*D94</f>
        <v>0</v>
      </c>
    </row>
    <row r="95" spans="1:8" s="10" customFormat="1" ht="12.75" customHeight="1">
      <c r="A95" s="115"/>
      <c r="B95" s="68" t="s">
        <v>276</v>
      </c>
      <c r="C95" s="122" t="s">
        <v>226</v>
      </c>
      <c r="D95" s="83">
        <v>1</v>
      </c>
      <c r="E95" s="71" t="s">
        <v>37</v>
      </c>
      <c r="F95" s="85"/>
      <c r="G95" s="96"/>
      <c r="H95" s="99">
        <f>SUM(F95,G95)*D95</f>
        <v>0</v>
      </c>
    </row>
    <row r="96" spans="1:8" s="3" customFormat="1" ht="12.75" customHeight="1">
      <c r="A96" s="75"/>
      <c r="B96" s="114" t="s">
        <v>277</v>
      </c>
      <c r="C96" s="94" t="s">
        <v>150</v>
      </c>
      <c r="D96" s="70"/>
      <c r="E96" s="71"/>
      <c r="F96" s="72"/>
      <c r="G96" s="73"/>
      <c r="H96" s="82"/>
    </row>
    <row r="97" spans="1:8" s="3" customFormat="1" ht="12.75" customHeight="1">
      <c r="A97" s="75"/>
      <c r="B97" s="114" t="s">
        <v>278</v>
      </c>
      <c r="C97" s="69" t="s">
        <v>237</v>
      </c>
      <c r="D97" s="70">
        <v>10.5</v>
      </c>
      <c r="E97" s="71" t="s">
        <v>36</v>
      </c>
      <c r="F97" s="85"/>
      <c r="G97" s="98"/>
      <c r="H97" s="82">
        <f>SUM(F97,G97)*D97</f>
        <v>0</v>
      </c>
    </row>
    <row r="98" spans="1:8" s="3" customFormat="1" ht="12.75" customHeight="1">
      <c r="A98" s="75"/>
      <c r="B98" s="114" t="s">
        <v>726</v>
      </c>
      <c r="C98" s="122" t="s">
        <v>727</v>
      </c>
      <c r="D98" s="83">
        <v>24</v>
      </c>
      <c r="E98" s="71" t="s">
        <v>36</v>
      </c>
      <c r="F98" s="85"/>
      <c r="G98" s="96"/>
      <c r="H98" s="99">
        <f>SUM(F98,G98)*D98</f>
        <v>0</v>
      </c>
    </row>
    <row r="99" spans="1:8" s="3" customFormat="1" ht="12.75" customHeight="1">
      <c r="A99" s="75"/>
      <c r="B99" s="114" t="s">
        <v>279</v>
      </c>
      <c r="C99" s="94" t="s">
        <v>9</v>
      </c>
      <c r="D99" s="70"/>
      <c r="E99" s="71"/>
      <c r="F99" s="72"/>
      <c r="G99" s="73"/>
      <c r="H99" s="82"/>
    </row>
    <row r="100" spans="1:8" s="3" customFormat="1" ht="12.75" customHeight="1">
      <c r="A100" s="75"/>
      <c r="B100" s="114" t="s">
        <v>280</v>
      </c>
      <c r="C100" s="69" t="s">
        <v>183</v>
      </c>
      <c r="D100" s="70">
        <v>5</v>
      </c>
      <c r="E100" s="71" t="s">
        <v>36</v>
      </c>
      <c r="F100" s="105"/>
      <c r="G100" s="98"/>
      <c r="H100" s="82">
        <f>SUM(F100,G100)*D100</f>
        <v>0</v>
      </c>
    </row>
    <row r="101" spans="1:8" s="3" customFormat="1" ht="12.75" customHeight="1">
      <c r="A101" s="75"/>
      <c r="B101" s="114" t="s">
        <v>281</v>
      </c>
      <c r="C101" s="69" t="s">
        <v>228</v>
      </c>
      <c r="D101" s="70">
        <v>10.5</v>
      </c>
      <c r="E101" s="71" t="s">
        <v>36</v>
      </c>
      <c r="F101" s="105"/>
      <c r="G101" s="98"/>
      <c r="H101" s="82">
        <f>SUM(F101,G101)*D101</f>
        <v>0</v>
      </c>
    </row>
    <row r="102" spans="1:8" s="3" customFormat="1" ht="12.75">
      <c r="A102" s="67"/>
      <c r="B102" s="68">
        <v>9</v>
      </c>
      <c r="C102" s="69" t="s">
        <v>90</v>
      </c>
      <c r="D102" s="70"/>
      <c r="E102" s="71"/>
      <c r="F102" s="72"/>
      <c r="G102" s="73"/>
      <c r="H102" s="82"/>
    </row>
    <row r="103" spans="1:8" s="3" customFormat="1" ht="12.75">
      <c r="A103" s="67"/>
      <c r="B103" s="68" t="s">
        <v>59</v>
      </c>
      <c r="C103" s="69" t="s">
        <v>116</v>
      </c>
      <c r="D103" s="104"/>
      <c r="E103" s="123"/>
      <c r="F103" s="124"/>
      <c r="G103" s="125"/>
      <c r="H103" s="82"/>
    </row>
    <row r="104" spans="1:8" s="3" customFormat="1" ht="12.75" customHeight="1">
      <c r="A104" s="67"/>
      <c r="B104" s="114" t="s">
        <v>282</v>
      </c>
      <c r="C104" s="69" t="s">
        <v>229</v>
      </c>
      <c r="D104" s="70">
        <v>7</v>
      </c>
      <c r="E104" s="71" t="s">
        <v>37</v>
      </c>
      <c r="F104" s="105"/>
      <c r="G104" s="98"/>
      <c r="H104" s="82">
        <f>SUM(F104,G104)*D104</f>
        <v>0</v>
      </c>
    </row>
    <row r="105" spans="1:8" s="3" customFormat="1" ht="12.75" customHeight="1">
      <c r="A105" s="67"/>
      <c r="B105" s="114" t="s">
        <v>283</v>
      </c>
      <c r="C105" s="69" t="s">
        <v>699</v>
      </c>
      <c r="D105" s="70">
        <v>2</v>
      </c>
      <c r="E105" s="71" t="s">
        <v>37</v>
      </c>
      <c r="F105" s="105"/>
      <c r="G105" s="98"/>
      <c r="H105" s="82">
        <f>SUM(F105,G105)*D105</f>
        <v>0</v>
      </c>
    </row>
    <row r="106" spans="1:8" s="3" customFormat="1" ht="12.75">
      <c r="A106" s="67"/>
      <c r="B106" s="114" t="s">
        <v>4</v>
      </c>
      <c r="C106" s="69" t="s">
        <v>12</v>
      </c>
      <c r="D106" s="70"/>
      <c r="E106" s="71"/>
      <c r="F106" s="72"/>
      <c r="G106" s="73"/>
      <c r="H106" s="82"/>
    </row>
    <row r="107" spans="1:8" s="3" customFormat="1" ht="12.75">
      <c r="A107" s="67"/>
      <c r="B107" s="126" t="s">
        <v>284</v>
      </c>
      <c r="C107" s="69" t="s">
        <v>13</v>
      </c>
      <c r="D107" s="127">
        <v>2</v>
      </c>
      <c r="E107" s="126" t="s">
        <v>64</v>
      </c>
      <c r="F107" s="128"/>
      <c r="G107" s="129"/>
      <c r="H107" s="82">
        <f>SUM(F107,G107)*D107</f>
        <v>0</v>
      </c>
    </row>
    <row r="108" spans="1:8" s="3" customFormat="1" ht="12.75">
      <c r="A108" s="67"/>
      <c r="B108" s="126" t="s">
        <v>285</v>
      </c>
      <c r="C108" s="69" t="s">
        <v>14</v>
      </c>
      <c r="D108" s="127">
        <v>2</v>
      </c>
      <c r="E108" s="126" t="s">
        <v>64</v>
      </c>
      <c r="F108" s="128"/>
      <c r="G108" s="129"/>
      <c r="H108" s="82">
        <f>SUM(F108,G108)*D108</f>
        <v>0</v>
      </c>
    </row>
    <row r="109" spans="1:8" s="3" customFormat="1" ht="12.75" customHeight="1">
      <c r="A109" s="67"/>
      <c r="B109" s="126" t="s">
        <v>286</v>
      </c>
      <c r="C109" s="69" t="s">
        <v>15</v>
      </c>
      <c r="D109" s="70">
        <v>2</v>
      </c>
      <c r="E109" s="71" t="s">
        <v>16</v>
      </c>
      <c r="F109" s="105"/>
      <c r="G109" s="98"/>
      <c r="H109" s="82">
        <f>SUM(F109,G109)*D109</f>
        <v>0</v>
      </c>
    </row>
    <row r="110" spans="1:8" s="11" customFormat="1" ht="12.75" customHeight="1">
      <c r="A110" s="67"/>
      <c r="B110" s="68">
        <v>10</v>
      </c>
      <c r="C110" s="69" t="s">
        <v>54</v>
      </c>
      <c r="D110" s="70"/>
      <c r="E110" s="71"/>
      <c r="F110" s="72"/>
      <c r="G110" s="73"/>
      <c r="H110" s="82"/>
    </row>
    <row r="111" spans="1:8" s="11" customFormat="1" ht="12.75" customHeight="1">
      <c r="A111" s="67"/>
      <c r="B111" s="68" t="s">
        <v>142</v>
      </c>
      <c r="C111" s="69" t="s">
        <v>710</v>
      </c>
      <c r="D111" s="83">
        <v>250</v>
      </c>
      <c r="E111" s="71" t="s">
        <v>36</v>
      </c>
      <c r="F111" s="128"/>
      <c r="G111" s="129"/>
      <c r="H111" s="82">
        <f aca="true" t="shared" si="4" ref="H111:H121">SUM(F111,G111)*D111</f>
        <v>0</v>
      </c>
    </row>
    <row r="112" spans="1:8" s="11" customFormat="1" ht="12.75" customHeight="1">
      <c r="A112" s="67"/>
      <c r="B112" s="68" t="s">
        <v>143</v>
      </c>
      <c r="C112" s="69" t="s">
        <v>709</v>
      </c>
      <c r="D112" s="83">
        <v>90</v>
      </c>
      <c r="E112" s="71" t="s">
        <v>36</v>
      </c>
      <c r="F112" s="128"/>
      <c r="G112" s="129"/>
      <c r="H112" s="82">
        <f t="shared" si="4"/>
        <v>0</v>
      </c>
    </row>
    <row r="113" spans="1:8" s="11" customFormat="1" ht="12.75" customHeight="1">
      <c r="A113" s="67"/>
      <c r="B113" s="68" t="s">
        <v>230</v>
      </c>
      <c r="C113" s="69" t="s">
        <v>714</v>
      </c>
      <c r="D113" s="83">
        <v>25</v>
      </c>
      <c r="E113" s="71" t="s">
        <v>36</v>
      </c>
      <c r="F113" s="128"/>
      <c r="G113" s="129"/>
      <c r="H113" s="82">
        <f t="shared" si="4"/>
        <v>0</v>
      </c>
    </row>
    <row r="114" spans="1:8" s="11" customFormat="1" ht="12.75" customHeight="1">
      <c r="A114" s="67"/>
      <c r="B114" s="68" t="s">
        <v>287</v>
      </c>
      <c r="C114" s="69" t="s">
        <v>711</v>
      </c>
      <c r="D114" s="83">
        <v>200</v>
      </c>
      <c r="E114" s="71" t="s">
        <v>36</v>
      </c>
      <c r="F114" s="130"/>
      <c r="G114" s="131"/>
      <c r="H114" s="82">
        <f t="shared" si="4"/>
        <v>0</v>
      </c>
    </row>
    <row r="115" spans="1:8" s="11" customFormat="1" ht="12.75" customHeight="1">
      <c r="A115" s="67"/>
      <c r="B115" s="68" t="s">
        <v>288</v>
      </c>
      <c r="C115" s="69" t="s">
        <v>708</v>
      </c>
      <c r="D115" s="83">
        <v>25</v>
      </c>
      <c r="E115" s="71" t="s">
        <v>36</v>
      </c>
      <c r="F115" s="130"/>
      <c r="G115" s="131"/>
      <c r="H115" s="82">
        <f t="shared" si="4"/>
        <v>0</v>
      </c>
    </row>
    <row r="116" spans="1:8" s="11" customFormat="1" ht="12.75" customHeight="1">
      <c r="A116" s="67"/>
      <c r="B116" s="68" t="s">
        <v>289</v>
      </c>
      <c r="C116" s="69" t="s">
        <v>712</v>
      </c>
      <c r="D116" s="83">
        <v>15</v>
      </c>
      <c r="E116" s="71" t="s">
        <v>36</v>
      </c>
      <c r="F116" s="130"/>
      <c r="G116" s="131"/>
      <c r="H116" s="82">
        <f>SUM(F116,G116)*D116</f>
        <v>0</v>
      </c>
    </row>
    <row r="117" spans="1:8" s="3" customFormat="1" ht="12.75" customHeight="1">
      <c r="A117" s="132"/>
      <c r="B117" s="68" t="s">
        <v>366</v>
      </c>
      <c r="C117" s="69" t="s">
        <v>17</v>
      </c>
      <c r="D117" s="83">
        <v>50</v>
      </c>
      <c r="E117" s="101" t="s">
        <v>36</v>
      </c>
      <c r="F117" s="133"/>
      <c r="G117" s="134"/>
      <c r="H117" s="82">
        <f t="shared" si="4"/>
        <v>0</v>
      </c>
    </row>
    <row r="118" spans="1:8" s="3" customFormat="1" ht="12.75" customHeight="1">
      <c r="A118" s="132"/>
      <c r="B118" s="68" t="s">
        <v>705</v>
      </c>
      <c r="C118" s="94" t="s">
        <v>232</v>
      </c>
      <c r="D118" s="83">
        <v>20</v>
      </c>
      <c r="E118" s="71" t="s">
        <v>36</v>
      </c>
      <c r="F118" s="130"/>
      <c r="G118" s="131"/>
      <c r="H118" s="82">
        <f t="shared" si="4"/>
        <v>0</v>
      </c>
    </row>
    <row r="119" spans="1:8" s="3" customFormat="1" ht="12.75" customHeight="1">
      <c r="A119" s="75"/>
      <c r="B119" s="68" t="s">
        <v>706</v>
      </c>
      <c r="C119" s="94" t="s">
        <v>233</v>
      </c>
      <c r="D119" s="83">
        <v>36</v>
      </c>
      <c r="E119" s="71" t="s">
        <v>36</v>
      </c>
      <c r="F119" s="130"/>
      <c r="G119" s="131"/>
      <c r="H119" s="82">
        <f>SUM(F119,G119)*D119</f>
        <v>0</v>
      </c>
    </row>
    <row r="120" spans="1:8" s="3" customFormat="1" ht="12.75" customHeight="1">
      <c r="A120" s="75"/>
      <c r="B120" s="68" t="s">
        <v>707</v>
      </c>
      <c r="C120" s="122" t="s">
        <v>367</v>
      </c>
      <c r="D120" s="83">
        <v>13</v>
      </c>
      <c r="E120" s="101" t="s">
        <v>36</v>
      </c>
      <c r="F120" s="85"/>
      <c r="G120" s="96"/>
      <c r="H120" s="82">
        <f>SUM(F120,G120)*D120</f>
        <v>0</v>
      </c>
    </row>
    <row r="121" spans="1:8" s="3" customFormat="1" ht="12.75" customHeight="1">
      <c r="A121" s="132"/>
      <c r="B121" s="68" t="s">
        <v>713</v>
      </c>
      <c r="C121" s="122" t="s">
        <v>234</v>
      </c>
      <c r="D121" s="83">
        <v>3</v>
      </c>
      <c r="E121" s="101" t="s">
        <v>36</v>
      </c>
      <c r="F121" s="105"/>
      <c r="G121" s="98"/>
      <c r="H121" s="82">
        <f t="shared" si="4"/>
        <v>0</v>
      </c>
    </row>
    <row r="122" spans="1:8" s="3" customFormat="1" ht="12.75" customHeight="1">
      <c r="A122" s="67"/>
      <c r="B122" s="68">
        <v>11</v>
      </c>
      <c r="C122" s="69" t="s">
        <v>91</v>
      </c>
      <c r="D122" s="70"/>
      <c r="E122" s="71"/>
      <c r="F122" s="72"/>
      <c r="G122" s="73"/>
      <c r="H122" s="82"/>
    </row>
    <row r="123" spans="1:8" s="3" customFormat="1" ht="12.75" customHeight="1">
      <c r="A123" s="132"/>
      <c r="B123" s="76" t="s">
        <v>290</v>
      </c>
      <c r="C123" s="69" t="s">
        <v>92</v>
      </c>
      <c r="D123" s="70">
        <v>210</v>
      </c>
      <c r="E123" s="71" t="s">
        <v>36</v>
      </c>
      <c r="F123" s="105"/>
      <c r="G123" s="98"/>
      <c r="H123" s="82">
        <f>SUM(F123,G123)*D123</f>
        <v>0</v>
      </c>
    </row>
    <row r="124" spans="1:8" s="11" customFormat="1" ht="12.75">
      <c r="A124" s="132"/>
      <c r="B124" s="76" t="s">
        <v>291</v>
      </c>
      <c r="C124" s="69" t="s">
        <v>93</v>
      </c>
      <c r="D124" s="70">
        <v>210</v>
      </c>
      <c r="E124" s="71" t="s">
        <v>36</v>
      </c>
      <c r="F124" s="105"/>
      <c r="G124" s="98"/>
      <c r="H124" s="82">
        <f>SUM(F124,G124)*D124</f>
        <v>0</v>
      </c>
    </row>
    <row r="125" spans="1:8" s="11" customFormat="1" ht="12.75">
      <c r="A125" s="132"/>
      <c r="B125" s="76" t="s">
        <v>292</v>
      </c>
      <c r="C125" s="69" t="s">
        <v>231</v>
      </c>
      <c r="D125" s="83">
        <v>1050</v>
      </c>
      <c r="E125" s="71" t="s">
        <v>36</v>
      </c>
      <c r="F125" s="130"/>
      <c r="G125" s="96"/>
      <c r="H125" s="74">
        <f>SUM(F125,G125)*D125</f>
        <v>0</v>
      </c>
    </row>
    <row r="126" spans="1:8" s="11" customFormat="1" ht="12.75">
      <c r="A126" s="135"/>
      <c r="B126" s="136"/>
      <c r="C126" s="53" t="s">
        <v>39</v>
      </c>
      <c r="D126" s="54"/>
      <c r="E126" s="55"/>
      <c r="F126" s="137">
        <f>SUMPRODUCT(D13:D125,F13:F125)</f>
        <v>0</v>
      </c>
      <c r="G126" s="138">
        <f>SUMPRODUCT(D13:D125,G13:G125)</f>
        <v>0</v>
      </c>
      <c r="H126" s="139">
        <f>SUM(H13:H125)</f>
        <v>0</v>
      </c>
    </row>
    <row r="127" spans="1:8" s="3" customFormat="1" ht="12.75">
      <c r="A127" s="140"/>
      <c r="B127" s="141" t="s">
        <v>40</v>
      </c>
      <c r="C127" s="142" t="s">
        <v>5</v>
      </c>
      <c r="D127" s="143"/>
      <c r="E127" s="144"/>
      <c r="F127" s="145"/>
      <c r="G127" s="146"/>
      <c r="H127" s="147"/>
    </row>
    <row r="128" spans="1:8" s="3" customFormat="1" ht="12.75">
      <c r="A128" s="67"/>
      <c r="B128" s="114">
        <v>1</v>
      </c>
      <c r="C128" s="77" t="s">
        <v>117</v>
      </c>
      <c r="D128" s="70"/>
      <c r="E128" s="71"/>
      <c r="F128" s="148"/>
      <c r="G128" s="149"/>
      <c r="H128" s="99"/>
    </row>
    <row r="129" spans="1:8" s="3" customFormat="1" ht="12.75">
      <c r="A129" s="67"/>
      <c r="B129" s="114" t="s">
        <v>149</v>
      </c>
      <c r="C129" s="77" t="s">
        <v>150</v>
      </c>
      <c r="D129" s="70"/>
      <c r="E129" s="71"/>
      <c r="F129" s="148"/>
      <c r="G129" s="149"/>
      <c r="H129" s="99"/>
    </row>
    <row r="130" spans="1:8" s="11" customFormat="1" ht="12.75" customHeight="1">
      <c r="A130" s="75"/>
      <c r="B130" s="126" t="s">
        <v>99</v>
      </c>
      <c r="C130" s="89" t="s">
        <v>154</v>
      </c>
      <c r="D130" s="87">
        <v>16</v>
      </c>
      <c r="E130" s="92" t="s">
        <v>36</v>
      </c>
      <c r="F130" s="90"/>
      <c r="G130" s="150"/>
      <c r="H130" s="107">
        <f aca="true" t="shared" si="5" ref="H130:H135">SUM(F130,G130)*D130</f>
        <v>0</v>
      </c>
    </row>
    <row r="131" spans="1:8" s="3" customFormat="1" ht="12.75" customHeight="1">
      <c r="A131" s="75"/>
      <c r="B131" s="126" t="s">
        <v>108</v>
      </c>
      <c r="C131" s="89" t="s">
        <v>155</v>
      </c>
      <c r="D131" s="87">
        <v>7</v>
      </c>
      <c r="E131" s="92" t="s">
        <v>36</v>
      </c>
      <c r="F131" s="90"/>
      <c r="G131" s="150"/>
      <c r="H131" s="107">
        <f t="shared" si="5"/>
        <v>0</v>
      </c>
    </row>
    <row r="132" spans="1:8" s="3" customFormat="1" ht="13.5" customHeight="1">
      <c r="A132" s="75"/>
      <c r="B132" s="126" t="s">
        <v>109</v>
      </c>
      <c r="C132" s="89" t="s">
        <v>238</v>
      </c>
      <c r="D132" s="87">
        <v>1</v>
      </c>
      <c r="E132" s="92" t="s">
        <v>64</v>
      </c>
      <c r="F132" s="90"/>
      <c r="G132" s="150"/>
      <c r="H132" s="107">
        <f t="shared" si="5"/>
        <v>0</v>
      </c>
    </row>
    <row r="133" spans="1:8" s="3" customFormat="1" ht="12.75">
      <c r="A133" s="67"/>
      <c r="B133" s="126" t="s">
        <v>43</v>
      </c>
      <c r="C133" s="94" t="s">
        <v>26</v>
      </c>
      <c r="D133" s="83">
        <v>1</v>
      </c>
      <c r="E133" s="71" t="s">
        <v>37</v>
      </c>
      <c r="F133" s="85"/>
      <c r="G133" s="96"/>
      <c r="H133" s="82">
        <f t="shared" si="5"/>
        <v>0</v>
      </c>
    </row>
    <row r="134" spans="1:8" s="3" customFormat="1" ht="12.75">
      <c r="A134" s="67"/>
      <c r="B134" s="126" t="s">
        <v>44</v>
      </c>
      <c r="C134" s="69" t="s">
        <v>700</v>
      </c>
      <c r="D134" s="70">
        <v>1</v>
      </c>
      <c r="E134" s="126" t="s">
        <v>64</v>
      </c>
      <c r="F134" s="105"/>
      <c r="G134" s="98"/>
      <c r="H134" s="82">
        <f t="shared" si="5"/>
        <v>0</v>
      </c>
    </row>
    <row r="135" spans="1:8" s="13" customFormat="1" ht="12.75">
      <c r="A135" s="67"/>
      <c r="B135" s="79" t="s">
        <v>45</v>
      </c>
      <c r="C135" s="77" t="s">
        <v>239</v>
      </c>
      <c r="D135" s="78">
        <v>3</v>
      </c>
      <c r="E135" s="79" t="s">
        <v>240</v>
      </c>
      <c r="F135" s="80"/>
      <c r="G135" s="81"/>
      <c r="H135" s="82">
        <f t="shared" si="5"/>
        <v>0</v>
      </c>
    </row>
    <row r="136" spans="1:8" s="11" customFormat="1" ht="12.75" customHeight="1">
      <c r="A136" s="135"/>
      <c r="B136" s="136"/>
      <c r="C136" s="151" t="s">
        <v>6</v>
      </c>
      <c r="D136" s="54"/>
      <c r="E136" s="55"/>
      <c r="F136" s="137">
        <f>SUMPRODUCT(D129:D135,F129:F135)</f>
        <v>0</v>
      </c>
      <c r="G136" s="138">
        <f>SUMPRODUCT(D129:D135,G129:G135)</f>
        <v>0</v>
      </c>
      <c r="H136" s="152">
        <f>SUM(H130:H135)</f>
        <v>0</v>
      </c>
    </row>
    <row r="137" spans="1:8" s="3" customFormat="1" ht="12.75" customHeight="1">
      <c r="A137" s="140"/>
      <c r="B137" s="153" t="s">
        <v>48</v>
      </c>
      <c r="C137" s="142" t="s">
        <v>7</v>
      </c>
      <c r="D137" s="143"/>
      <c r="E137" s="144"/>
      <c r="F137" s="145"/>
      <c r="G137" s="146"/>
      <c r="H137" s="154"/>
    </row>
    <row r="138" spans="1:8" s="3" customFormat="1" ht="12.75">
      <c r="A138" s="67"/>
      <c r="B138" s="68">
        <v>1</v>
      </c>
      <c r="C138" s="77" t="s">
        <v>94</v>
      </c>
      <c r="D138" s="70"/>
      <c r="E138" s="71"/>
      <c r="F138" s="148"/>
      <c r="G138" s="149"/>
      <c r="H138" s="99"/>
    </row>
    <row r="139" spans="1:8" s="3" customFormat="1" ht="25.5">
      <c r="A139" s="75"/>
      <c r="B139" s="76" t="s">
        <v>27</v>
      </c>
      <c r="C139" s="155" t="s">
        <v>334</v>
      </c>
      <c r="D139" s="87">
        <v>1</v>
      </c>
      <c r="E139" s="156" t="s">
        <v>37</v>
      </c>
      <c r="F139" s="90"/>
      <c r="G139" s="150"/>
      <c r="H139" s="82">
        <f>SUM(F139,G139)*D139</f>
        <v>0</v>
      </c>
    </row>
    <row r="140" spans="1:8" s="3" customFormat="1" ht="12.75">
      <c r="A140" s="75"/>
      <c r="B140" s="76" t="s">
        <v>43</v>
      </c>
      <c r="C140" s="77" t="s">
        <v>692</v>
      </c>
      <c r="D140" s="78">
        <v>1</v>
      </c>
      <c r="E140" s="79" t="s">
        <v>64</v>
      </c>
      <c r="F140" s="80"/>
      <c r="G140" s="80"/>
      <c r="H140" s="86">
        <f>SUM(F140,G140)*D140</f>
        <v>0</v>
      </c>
    </row>
    <row r="141" spans="1:8" s="3" customFormat="1" ht="12.75">
      <c r="A141" s="75"/>
      <c r="B141" s="76" t="s">
        <v>44</v>
      </c>
      <c r="C141" s="77" t="s">
        <v>241</v>
      </c>
      <c r="D141" s="78">
        <v>1</v>
      </c>
      <c r="E141" s="79" t="s">
        <v>64</v>
      </c>
      <c r="F141" s="80"/>
      <c r="G141" s="80"/>
      <c r="H141" s="86">
        <f>SUM(F141,G141)*D141</f>
        <v>0</v>
      </c>
    </row>
    <row r="142" spans="1:8" s="3" customFormat="1" ht="25.5">
      <c r="A142" s="75"/>
      <c r="B142" s="76" t="s">
        <v>45</v>
      </c>
      <c r="C142" s="155" t="s">
        <v>335</v>
      </c>
      <c r="D142" s="157">
        <v>1</v>
      </c>
      <c r="E142" s="158" t="s">
        <v>37</v>
      </c>
      <c r="F142" s="159"/>
      <c r="G142" s="160"/>
      <c r="H142" s="82">
        <f>SUM(F142,G142)*D142</f>
        <v>0</v>
      </c>
    </row>
    <row r="143" spans="1:8" s="3" customFormat="1" ht="12.75">
      <c r="A143" s="75"/>
      <c r="B143" s="76" t="s">
        <v>128</v>
      </c>
      <c r="C143" s="161" t="s">
        <v>121</v>
      </c>
      <c r="D143" s="162"/>
      <c r="E143" s="163"/>
      <c r="F143" s="164"/>
      <c r="G143" s="165"/>
      <c r="H143" s="82"/>
    </row>
    <row r="144" spans="1:8" s="3" customFormat="1" ht="12.75">
      <c r="A144" s="75"/>
      <c r="B144" s="114" t="s">
        <v>293</v>
      </c>
      <c r="C144" s="161" t="s">
        <v>122</v>
      </c>
      <c r="D144" s="162">
        <v>1</v>
      </c>
      <c r="E144" s="163" t="s">
        <v>37</v>
      </c>
      <c r="F144" s="166"/>
      <c r="G144" s="167"/>
      <c r="H144" s="82">
        <f aca="true" t="shared" si="6" ref="H144:H149">SUM(F144,G144)*D144</f>
        <v>0</v>
      </c>
    </row>
    <row r="145" spans="1:8" s="3" customFormat="1" ht="12.75">
      <c r="A145" s="75"/>
      <c r="B145" s="114" t="s">
        <v>294</v>
      </c>
      <c r="C145" s="161" t="s">
        <v>123</v>
      </c>
      <c r="D145" s="162">
        <v>40</v>
      </c>
      <c r="E145" s="163" t="s">
        <v>41</v>
      </c>
      <c r="F145" s="166"/>
      <c r="G145" s="167"/>
      <c r="H145" s="82">
        <f t="shared" si="6"/>
        <v>0</v>
      </c>
    </row>
    <row r="146" spans="1:8" s="3" customFormat="1" ht="12.75">
      <c r="A146" s="75"/>
      <c r="B146" s="114" t="s">
        <v>295</v>
      </c>
      <c r="C146" s="161" t="s">
        <v>124</v>
      </c>
      <c r="D146" s="162">
        <v>5</v>
      </c>
      <c r="E146" s="163" t="s">
        <v>41</v>
      </c>
      <c r="F146" s="166"/>
      <c r="G146" s="167"/>
      <c r="H146" s="82">
        <f t="shared" si="6"/>
        <v>0</v>
      </c>
    </row>
    <row r="147" spans="1:8" s="3" customFormat="1" ht="12.75">
      <c r="A147" s="75"/>
      <c r="B147" s="114" t="s">
        <v>296</v>
      </c>
      <c r="C147" s="161" t="s">
        <v>125</v>
      </c>
      <c r="D147" s="162">
        <v>6</v>
      </c>
      <c r="E147" s="163" t="s">
        <v>41</v>
      </c>
      <c r="F147" s="166"/>
      <c r="G147" s="167"/>
      <c r="H147" s="82">
        <f t="shared" si="6"/>
        <v>0</v>
      </c>
    </row>
    <row r="148" spans="1:8" s="3" customFormat="1" ht="12.75">
      <c r="A148" s="75"/>
      <c r="B148" s="114" t="s">
        <v>297</v>
      </c>
      <c r="C148" s="161" t="s">
        <v>126</v>
      </c>
      <c r="D148" s="162">
        <v>3</v>
      </c>
      <c r="E148" s="163" t="s">
        <v>37</v>
      </c>
      <c r="F148" s="166"/>
      <c r="G148" s="167"/>
      <c r="H148" s="82">
        <f t="shared" si="6"/>
        <v>0</v>
      </c>
    </row>
    <row r="149" spans="1:8" s="3" customFormat="1" ht="12.75">
      <c r="A149" s="75"/>
      <c r="B149" s="114" t="s">
        <v>298</v>
      </c>
      <c r="C149" s="161" t="s">
        <v>127</v>
      </c>
      <c r="D149" s="162">
        <v>50</v>
      </c>
      <c r="E149" s="163" t="s">
        <v>41</v>
      </c>
      <c r="F149" s="166"/>
      <c r="G149" s="167"/>
      <c r="H149" s="82">
        <f t="shared" si="6"/>
        <v>0</v>
      </c>
    </row>
    <row r="150" spans="1:8" s="3" customFormat="1" ht="12.75" customHeight="1">
      <c r="A150" s="67"/>
      <c r="B150" s="68">
        <v>2</v>
      </c>
      <c r="C150" s="77" t="s">
        <v>52</v>
      </c>
      <c r="D150" s="70"/>
      <c r="E150" s="71"/>
      <c r="F150" s="148"/>
      <c r="G150" s="149"/>
      <c r="H150" s="99"/>
    </row>
    <row r="151" spans="1:8" s="3" customFormat="1" ht="12.75" customHeight="1">
      <c r="A151" s="67"/>
      <c r="B151" s="68" t="s">
        <v>42</v>
      </c>
      <c r="C151" s="168" t="s">
        <v>102</v>
      </c>
      <c r="D151" s="70"/>
      <c r="E151" s="71"/>
      <c r="F151" s="72"/>
      <c r="G151" s="73"/>
      <c r="H151" s="99"/>
    </row>
    <row r="152" spans="1:8" s="14" customFormat="1" ht="12.75" customHeight="1">
      <c r="A152" s="75"/>
      <c r="B152" s="68" t="s">
        <v>66</v>
      </c>
      <c r="C152" s="169" t="s">
        <v>165</v>
      </c>
      <c r="D152" s="87">
        <v>1</v>
      </c>
      <c r="E152" s="79" t="s">
        <v>37</v>
      </c>
      <c r="F152" s="90"/>
      <c r="G152" s="150"/>
      <c r="H152" s="82">
        <f aca="true" t="shared" si="7" ref="H152:H158">SUM(F152,G152)*D152</f>
        <v>0</v>
      </c>
    </row>
    <row r="153" spans="1:8" s="3" customFormat="1" ht="12.75" customHeight="1">
      <c r="A153" s="75"/>
      <c r="B153" s="68" t="s">
        <v>67</v>
      </c>
      <c r="C153" s="169" t="s">
        <v>166</v>
      </c>
      <c r="D153" s="87">
        <v>1</v>
      </c>
      <c r="E153" s="79" t="s">
        <v>37</v>
      </c>
      <c r="F153" s="90"/>
      <c r="G153" s="150"/>
      <c r="H153" s="82">
        <f t="shared" si="7"/>
        <v>0</v>
      </c>
    </row>
    <row r="154" spans="1:8" s="3" customFormat="1" ht="12.75" customHeight="1">
      <c r="A154" s="67"/>
      <c r="B154" s="68" t="s">
        <v>68</v>
      </c>
      <c r="C154" s="168" t="s">
        <v>167</v>
      </c>
      <c r="D154" s="83">
        <v>1</v>
      </c>
      <c r="E154" s="71" t="s">
        <v>37</v>
      </c>
      <c r="F154" s="85"/>
      <c r="G154" s="96"/>
      <c r="H154" s="82">
        <f t="shared" si="7"/>
        <v>0</v>
      </c>
    </row>
    <row r="155" spans="1:8" s="3" customFormat="1" ht="12.75" customHeight="1">
      <c r="A155" s="67"/>
      <c r="B155" s="68" t="s">
        <v>69</v>
      </c>
      <c r="C155" s="168" t="s">
        <v>728</v>
      </c>
      <c r="D155" s="83">
        <v>2</v>
      </c>
      <c r="E155" s="71" t="s">
        <v>37</v>
      </c>
      <c r="F155" s="85"/>
      <c r="G155" s="96"/>
      <c r="H155" s="82">
        <f t="shared" si="7"/>
        <v>0</v>
      </c>
    </row>
    <row r="156" spans="1:8" s="3" customFormat="1" ht="12.75" customHeight="1">
      <c r="A156" s="67"/>
      <c r="B156" s="68" t="s">
        <v>70</v>
      </c>
      <c r="C156" s="168" t="s">
        <v>168</v>
      </c>
      <c r="D156" s="83">
        <v>1</v>
      </c>
      <c r="E156" s="71" t="s">
        <v>37</v>
      </c>
      <c r="F156" s="85"/>
      <c r="G156" s="96"/>
      <c r="H156" s="82">
        <f t="shared" si="7"/>
        <v>0</v>
      </c>
    </row>
    <row r="157" spans="1:8" s="3" customFormat="1" ht="12.75" customHeight="1">
      <c r="A157" s="75"/>
      <c r="B157" s="68" t="s">
        <v>144</v>
      </c>
      <c r="C157" s="169" t="s">
        <v>18</v>
      </c>
      <c r="D157" s="87">
        <v>2</v>
      </c>
      <c r="E157" s="79" t="s">
        <v>37</v>
      </c>
      <c r="F157" s="90"/>
      <c r="G157" s="150"/>
      <c r="H157" s="82">
        <f t="shared" si="7"/>
        <v>0</v>
      </c>
    </row>
    <row r="158" spans="1:8" s="3" customFormat="1" ht="12.75">
      <c r="A158" s="75"/>
      <c r="B158" s="68" t="s">
        <v>145</v>
      </c>
      <c r="C158" s="169" t="s">
        <v>19</v>
      </c>
      <c r="D158" s="87">
        <v>2</v>
      </c>
      <c r="E158" s="79" t="s">
        <v>37</v>
      </c>
      <c r="F158" s="90"/>
      <c r="G158" s="150"/>
      <c r="H158" s="82">
        <f t="shared" si="7"/>
        <v>0</v>
      </c>
    </row>
    <row r="159" spans="1:8" s="3" customFormat="1" ht="12.75" customHeight="1">
      <c r="A159" s="67"/>
      <c r="B159" s="170" t="s">
        <v>46</v>
      </c>
      <c r="C159" s="168" t="s">
        <v>103</v>
      </c>
      <c r="D159" s="83"/>
      <c r="E159" s="71"/>
      <c r="F159" s="95"/>
      <c r="G159" s="103"/>
      <c r="H159" s="82"/>
    </row>
    <row r="160" spans="1:8" s="14" customFormat="1" ht="12.75" customHeight="1">
      <c r="A160" s="75"/>
      <c r="B160" s="68" t="s">
        <v>71</v>
      </c>
      <c r="C160" s="169" t="s">
        <v>174</v>
      </c>
      <c r="D160" s="87">
        <v>1</v>
      </c>
      <c r="E160" s="79" t="s">
        <v>37</v>
      </c>
      <c r="F160" s="90"/>
      <c r="G160" s="150"/>
      <c r="H160" s="82">
        <f aca="true" t="shared" si="8" ref="H160:H176">SUM(F160,G160)*D160</f>
        <v>0</v>
      </c>
    </row>
    <row r="161" spans="1:8" s="3" customFormat="1" ht="12.75" customHeight="1">
      <c r="A161" s="67"/>
      <c r="B161" s="68" t="s">
        <v>72</v>
      </c>
      <c r="C161" s="168" t="s">
        <v>173</v>
      </c>
      <c r="D161" s="83">
        <v>1</v>
      </c>
      <c r="E161" s="71" t="s">
        <v>37</v>
      </c>
      <c r="F161" s="90"/>
      <c r="G161" s="150"/>
      <c r="H161" s="82">
        <f t="shared" si="8"/>
        <v>0</v>
      </c>
    </row>
    <row r="162" spans="1:8" s="14" customFormat="1" ht="12.75" customHeight="1">
      <c r="A162" s="75"/>
      <c r="B162" s="68" t="s">
        <v>73</v>
      </c>
      <c r="C162" s="169" t="s">
        <v>190</v>
      </c>
      <c r="D162" s="87">
        <v>1</v>
      </c>
      <c r="E162" s="79" t="s">
        <v>37</v>
      </c>
      <c r="F162" s="90"/>
      <c r="G162" s="150"/>
      <c r="H162" s="82">
        <f t="shared" si="8"/>
        <v>0</v>
      </c>
    </row>
    <row r="163" spans="1:8" s="14" customFormat="1" ht="12.75" customHeight="1">
      <c r="A163" s="75"/>
      <c r="B163" s="68" t="s">
        <v>74</v>
      </c>
      <c r="C163" s="169" t="s">
        <v>344</v>
      </c>
      <c r="D163" s="87">
        <v>1</v>
      </c>
      <c r="E163" s="79" t="s">
        <v>37</v>
      </c>
      <c r="F163" s="90"/>
      <c r="G163" s="150"/>
      <c r="H163" s="82">
        <f t="shared" si="8"/>
        <v>0</v>
      </c>
    </row>
    <row r="164" spans="1:8" s="14" customFormat="1" ht="12.75" customHeight="1">
      <c r="A164" s="75"/>
      <c r="B164" s="68" t="s">
        <v>75</v>
      </c>
      <c r="C164" s="171" t="s">
        <v>336</v>
      </c>
      <c r="D164" s="87">
        <v>1</v>
      </c>
      <c r="E164" s="79" t="s">
        <v>37</v>
      </c>
      <c r="F164" s="90"/>
      <c r="G164" s="150"/>
      <c r="H164" s="82">
        <f>SUM(F164,G164)*D164</f>
        <v>0</v>
      </c>
    </row>
    <row r="165" spans="1:8" s="14" customFormat="1" ht="12.75" customHeight="1">
      <c r="A165" s="75"/>
      <c r="B165" s="68" t="s">
        <v>76</v>
      </c>
      <c r="C165" s="171" t="s">
        <v>337</v>
      </c>
      <c r="D165" s="87">
        <v>1</v>
      </c>
      <c r="E165" s="79" t="s">
        <v>37</v>
      </c>
      <c r="F165" s="90"/>
      <c r="G165" s="150"/>
      <c r="H165" s="82">
        <f>SUM(F165,G165)*D165</f>
        <v>0</v>
      </c>
    </row>
    <row r="166" spans="1:8" s="3" customFormat="1" ht="12.75" customHeight="1">
      <c r="A166" s="67"/>
      <c r="B166" s="68" t="s">
        <v>77</v>
      </c>
      <c r="C166" s="168" t="s">
        <v>172</v>
      </c>
      <c r="D166" s="83">
        <v>1</v>
      </c>
      <c r="E166" s="71" t="s">
        <v>37</v>
      </c>
      <c r="F166" s="90"/>
      <c r="G166" s="150"/>
      <c r="H166" s="82">
        <f t="shared" si="8"/>
        <v>0</v>
      </c>
    </row>
    <row r="167" spans="1:8" s="14" customFormat="1" ht="12.75" customHeight="1">
      <c r="A167" s="75"/>
      <c r="B167" s="68" t="s">
        <v>78</v>
      </c>
      <c r="C167" s="169" t="s">
        <v>177</v>
      </c>
      <c r="D167" s="87">
        <v>1</v>
      </c>
      <c r="E167" s="79" t="s">
        <v>37</v>
      </c>
      <c r="F167" s="90"/>
      <c r="G167" s="150"/>
      <c r="H167" s="82">
        <f t="shared" si="8"/>
        <v>0</v>
      </c>
    </row>
    <row r="168" spans="1:8" s="3" customFormat="1" ht="12.75">
      <c r="A168" s="75"/>
      <c r="B168" s="68" t="s">
        <v>79</v>
      </c>
      <c r="C168" s="169" t="s">
        <v>175</v>
      </c>
      <c r="D168" s="87">
        <v>1</v>
      </c>
      <c r="E168" s="79" t="s">
        <v>37</v>
      </c>
      <c r="F168" s="90"/>
      <c r="G168" s="150"/>
      <c r="H168" s="82">
        <f t="shared" si="8"/>
        <v>0</v>
      </c>
    </row>
    <row r="169" spans="1:8" s="3" customFormat="1" ht="12.75">
      <c r="A169" s="75"/>
      <c r="B169" s="68" t="s">
        <v>80</v>
      </c>
      <c r="C169" s="169" t="s">
        <v>338</v>
      </c>
      <c r="D169" s="87">
        <v>1</v>
      </c>
      <c r="E169" s="79" t="s">
        <v>37</v>
      </c>
      <c r="F169" s="90"/>
      <c r="G169" s="150"/>
      <c r="H169" s="82">
        <f t="shared" si="8"/>
        <v>0</v>
      </c>
    </row>
    <row r="170" spans="1:8" s="13" customFormat="1" ht="12.75">
      <c r="A170" s="75"/>
      <c r="B170" s="68" t="s">
        <v>22</v>
      </c>
      <c r="C170" s="171" t="s">
        <v>339</v>
      </c>
      <c r="D170" s="87">
        <v>1</v>
      </c>
      <c r="E170" s="79" t="s">
        <v>37</v>
      </c>
      <c r="F170" s="90"/>
      <c r="G170" s="150"/>
      <c r="H170" s="82">
        <f t="shared" si="8"/>
        <v>0</v>
      </c>
    </row>
    <row r="171" spans="1:8" s="13" customFormat="1" ht="12.75">
      <c r="A171" s="75"/>
      <c r="B171" s="68" t="s">
        <v>23</v>
      </c>
      <c r="C171" s="168" t="s">
        <v>171</v>
      </c>
      <c r="D171" s="83">
        <v>1</v>
      </c>
      <c r="E171" s="71" t="s">
        <v>37</v>
      </c>
      <c r="F171" s="85"/>
      <c r="G171" s="96"/>
      <c r="H171" s="82">
        <f>SUM(F171,G171)*D171</f>
        <v>0</v>
      </c>
    </row>
    <row r="172" spans="1:8" s="11" customFormat="1" ht="12.75" customHeight="1">
      <c r="A172" s="67"/>
      <c r="B172" s="68" t="s">
        <v>138</v>
      </c>
      <c r="C172" s="168" t="s">
        <v>170</v>
      </c>
      <c r="D172" s="83">
        <v>1</v>
      </c>
      <c r="E172" s="71" t="s">
        <v>37</v>
      </c>
      <c r="F172" s="85"/>
      <c r="G172" s="96"/>
      <c r="H172" s="82">
        <f t="shared" si="8"/>
        <v>0</v>
      </c>
    </row>
    <row r="173" spans="1:8" s="3" customFormat="1" ht="12.75" customHeight="1">
      <c r="A173" s="67"/>
      <c r="B173" s="68" t="s">
        <v>139</v>
      </c>
      <c r="C173" s="168" t="s">
        <v>169</v>
      </c>
      <c r="D173" s="83">
        <v>1</v>
      </c>
      <c r="E173" s="71" t="s">
        <v>37</v>
      </c>
      <c r="F173" s="85"/>
      <c r="G173" s="96"/>
      <c r="H173" s="82">
        <f>SUM(F173,G173)*D173</f>
        <v>0</v>
      </c>
    </row>
    <row r="174" spans="1:8" s="14" customFormat="1" ht="12.75">
      <c r="A174" s="75"/>
      <c r="B174" s="68" t="s">
        <v>341</v>
      </c>
      <c r="C174" s="169" t="s">
        <v>176</v>
      </c>
      <c r="D174" s="87">
        <v>1</v>
      </c>
      <c r="E174" s="79" t="s">
        <v>37</v>
      </c>
      <c r="F174" s="90"/>
      <c r="G174" s="150"/>
      <c r="H174" s="82">
        <f t="shared" si="8"/>
        <v>0</v>
      </c>
    </row>
    <row r="175" spans="1:8" s="14" customFormat="1" ht="12.75" customHeight="1">
      <c r="A175" s="75"/>
      <c r="B175" s="68" t="s">
        <v>342</v>
      </c>
      <c r="C175" s="169" t="s">
        <v>178</v>
      </c>
      <c r="D175" s="87">
        <v>1</v>
      </c>
      <c r="E175" s="79" t="s">
        <v>37</v>
      </c>
      <c r="F175" s="90"/>
      <c r="G175" s="150"/>
      <c r="H175" s="82">
        <f t="shared" si="8"/>
        <v>0</v>
      </c>
    </row>
    <row r="176" spans="1:8" s="14" customFormat="1" ht="12.75" customHeight="1">
      <c r="A176" s="75"/>
      <c r="B176" s="68" t="s">
        <v>343</v>
      </c>
      <c r="C176" s="171" t="s">
        <v>340</v>
      </c>
      <c r="D176" s="87">
        <v>1</v>
      </c>
      <c r="E176" s="79" t="s">
        <v>37</v>
      </c>
      <c r="F176" s="90"/>
      <c r="G176" s="150"/>
      <c r="H176" s="82">
        <f t="shared" si="8"/>
        <v>0</v>
      </c>
    </row>
    <row r="177" spans="1:8" s="3" customFormat="1" ht="12.75">
      <c r="A177" s="67"/>
      <c r="B177" s="68" t="s">
        <v>51</v>
      </c>
      <c r="C177" s="94" t="s">
        <v>24</v>
      </c>
      <c r="D177" s="70"/>
      <c r="E177" s="71"/>
      <c r="F177" s="72"/>
      <c r="G177" s="73"/>
      <c r="H177" s="82"/>
    </row>
    <row r="178" spans="1:8" s="3" customFormat="1" ht="25.5">
      <c r="A178" s="67"/>
      <c r="B178" s="68" t="s">
        <v>140</v>
      </c>
      <c r="C178" s="171" t="s">
        <v>159</v>
      </c>
      <c r="D178" s="78">
        <v>6</v>
      </c>
      <c r="E178" s="79" t="s">
        <v>37</v>
      </c>
      <c r="F178" s="90"/>
      <c r="G178" s="150"/>
      <c r="H178" s="82">
        <f>SUM(F178,G178)*D178</f>
        <v>0</v>
      </c>
    </row>
    <row r="179" spans="1:8" s="3" customFormat="1" ht="25.5">
      <c r="A179" s="67"/>
      <c r="B179" s="68" t="s">
        <v>179</v>
      </c>
      <c r="C179" s="171" t="s">
        <v>160</v>
      </c>
      <c r="D179" s="78">
        <v>6</v>
      </c>
      <c r="E179" s="79" t="s">
        <v>37</v>
      </c>
      <c r="F179" s="90"/>
      <c r="G179" s="150"/>
      <c r="H179" s="82">
        <f>SUM(F179,G179)*D179</f>
        <v>0</v>
      </c>
    </row>
    <row r="180" spans="1:8" s="3" customFormat="1" ht="12.75">
      <c r="A180" s="67"/>
      <c r="B180" s="68" t="s">
        <v>114</v>
      </c>
      <c r="C180" s="112" t="s">
        <v>689</v>
      </c>
      <c r="D180" s="70">
        <v>4</v>
      </c>
      <c r="E180" s="71" t="s">
        <v>37</v>
      </c>
      <c r="F180" s="105"/>
      <c r="G180" s="98"/>
      <c r="H180" s="99">
        <f>SUM(F180,G180)*D180</f>
        <v>0</v>
      </c>
    </row>
    <row r="181" spans="1:8" s="14" customFormat="1" ht="12.75">
      <c r="A181" s="67"/>
      <c r="B181" s="68" t="s">
        <v>151</v>
      </c>
      <c r="C181" s="94" t="s">
        <v>191</v>
      </c>
      <c r="D181" s="70">
        <v>6</v>
      </c>
      <c r="E181" s="71" t="s">
        <v>37</v>
      </c>
      <c r="F181" s="105"/>
      <c r="G181" s="98"/>
      <c r="H181" s="82">
        <f>SUM(F181,G181)*D181</f>
        <v>0</v>
      </c>
    </row>
    <row r="182" spans="1:8" s="3" customFormat="1" ht="12.75">
      <c r="A182" s="135"/>
      <c r="B182" s="136"/>
      <c r="C182" s="151" t="s">
        <v>95</v>
      </c>
      <c r="D182" s="54"/>
      <c r="E182" s="55"/>
      <c r="F182" s="137">
        <f>SUMPRODUCT(D139:D181,F139:F181)</f>
        <v>0</v>
      </c>
      <c r="G182" s="138">
        <f>SUMPRODUCT(D139:D181,G139:G181)</f>
        <v>0</v>
      </c>
      <c r="H182" s="152">
        <f>SUM(H139:H181)</f>
        <v>0</v>
      </c>
    </row>
    <row r="183" spans="1:8" s="3" customFormat="1" ht="12.75" customHeight="1">
      <c r="A183" s="140"/>
      <c r="B183" s="141" t="s">
        <v>96</v>
      </c>
      <c r="C183" s="142" t="s">
        <v>97</v>
      </c>
      <c r="D183" s="143"/>
      <c r="E183" s="144"/>
      <c r="F183" s="145"/>
      <c r="G183" s="146"/>
      <c r="H183" s="172"/>
    </row>
    <row r="184" spans="1:8" s="3" customFormat="1" ht="12.75">
      <c r="A184" s="67"/>
      <c r="B184" s="114">
        <v>1</v>
      </c>
      <c r="C184" s="77" t="s">
        <v>98</v>
      </c>
      <c r="D184" s="70"/>
      <c r="E184" s="71"/>
      <c r="F184" s="148"/>
      <c r="G184" s="149"/>
      <c r="H184" s="99"/>
    </row>
    <row r="185" spans="1:8" s="13" customFormat="1" ht="12.75">
      <c r="A185" s="67"/>
      <c r="B185" s="114" t="s">
        <v>27</v>
      </c>
      <c r="C185" s="171" t="s">
        <v>20</v>
      </c>
      <c r="D185" s="78"/>
      <c r="E185" s="79"/>
      <c r="F185" s="88"/>
      <c r="G185" s="110"/>
      <c r="H185" s="82"/>
    </row>
    <row r="186" spans="1:8" s="13" customFormat="1" ht="38.25">
      <c r="A186" s="67"/>
      <c r="B186" s="114" t="s">
        <v>99</v>
      </c>
      <c r="C186" s="173" t="s">
        <v>21</v>
      </c>
      <c r="D186" s="78">
        <v>5</v>
      </c>
      <c r="E186" s="79" t="s">
        <v>37</v>
      </c>
      <c r="F186" s="90"/>
      <c r="G186" s="150"/>
      <c r="H186" s="82">
        <f>SUM(F186,G186)*D186</f>
        <v>0</v>
      </c>
    </row>
    <row r="187" spans="1:8" s="13" customFormat="1" ht="12.75">
      <c r="A187" s="67"/>
      <c r="B187" s="76" t="s">
        <v>43</v>
      </c>
      <c r="C187" s="171" t="s">
        <v>299</v>
      </c>
      <c r="D187" s="78"/>
      <c r="E187" s="79"/>
      <c r="F187" s="88"/>
      <c r="G187" s="110"/>
      <c r="H187" s="82"/>
    </row>
    <row r="188" spans="1:8" s="14" customFormat="1" ht="12.75" customHeight="1">
      <c r="A188" s="75"/>
      <c r="B188" s="76" t="s">
        <v>161</v>
      </c>
      <c r="C188" s="97" t="s">
        <v>242</v>
      </c>
      <c r="D188" s="87">
        <v>1</v>
      </c>
      <c r="E188" s="79" t="s">
        <v>64</v>
      </c>
      <c r="F188" s="90"/>
      <c r="G188" s="150"/>
      <c r="H188" s="82">
        <f>SUM(F188,G188)*D188</f>
        <v>0</v>
      </c>
    </row>
    <row r="189" spans="1:8" s="15" customFormat="1" ht="12.75">
      <c r="A189" s="75"/>
      <c r="B189" s="76" t="s">
        <v>243</v>
      </c>
      <c r="C189" s="77" t="s">
        <v>244</v>
      </c>
      <c r="D189" s="87">
        <v>10</v>
      </c>
      <c r="E189" s="79" t="s">
        <v>36</v>
      </c>
      <c r="F189" s="90"/>
      <c r="G189" s="150"/>
      <c r="H189" s="82">
        <f>SUM(F189,G189)*D189</f>
        <v>0</v>
      </c>
    </row>
    <row r="190" spans="1:8" s="15" customFormat="1" ht="12.75">
      <c r="A190" s="75"/>
      <c r="B190" s="76" t="s">
        <v>245</v>
      </c>
      <c r="C190" s="171" t="s">
        <v>246</v>
      </c>
      <c r="D190" s="87">
        <v>9.5</v>
      </c>
      <c r="E190" s="79" t="s">
        <v>36</v>
      </c>
      <c r="F190" s="90"/>
      <c r="G190" s="150"/>
      <c r="H190" s="82">
        <f>SUM(F190,G190)*D190</f>
        <v>0</v>
      </c>
    </row>
    <row r="191" spans="1:8" s="15" customFormat="1" ht="12.75">
      <c r="A191" s="75"/>
      <c r="B191" s="76" t="s">
        <v>347</v>
      </c>
      <c r="C191" s="77" t="s">
        <v>346</v>
      </c>
      <c r="D191" s="87">
        <v>10</v>
      </c>
      <c r="E191" s="79" t="s">
        <v>37</v>
      </c>
      <c r="F191" s="90"/>
      <c r="G191" s="150"/>
      <c r="H191" s="82">
        <f>SUM(F191,G191)*D191</f>
        <v>0</v>
      </c>
    </row>
    <row r="192" spans="1:8" s="15" customFormat="1" ht="12.75">
      <c r="A192" s="75"/>
      <c r="B192" s="68">
        <v>2</v>
      </c>
      <c r="C192" s="94" t="s">
        <v>247</v>
      </c>
      <c r="D192" s="104"/>
      <c r="E192" s="123"/>
      <c r="F192" s="124"/>
      <c r="G192" s="125"/>
      <c r="H192" s="174"/>
    </row>
    <row r="193" spans="1:8" s="15" customFormat="1" ht="12.75">
      <c r="A193" s="75"/>
      <c r="B193" s="68" t="s">
        <v>42</v>
      </c>
      <c r="C193" s="94" t="s">
        <v>248</v>
      </c>
      <c r="D193" s="70"/>
      <c r="E193" s="71"/>
      <c r="F193" s="95"/>
      <c r="G193" s="73"/>
      <c r="H193" s="99"/>
    </row>
    <row r="194" spans="1:8" s="15" customFormat="1" ht="12.75">
      <c r="A194" s="75"/>
      <c r="B194" s="68" t="s">
        <v>66</v>
      </c>
      <c r="C194" s="94" t="s">
        <v>249</v>
      </c>
      <c r="D194" s="70">
        <v>4</v>
      </c>
      <c r="E194" s="71" t="s">
        <v>41</v>
      </c>
      <c r="F194" s="105"/>
      <c r="G194" s="98"/>
      <c r="H194" s="99">
        <f>SUM(F194,G194)*D194</f>
        <v>0</v>
      </c>
    </row>
    <row r="195" spans="1:8" s="15" customFormat="1" ht="12.75">
      <c r="A195" s="75"/>
      <c r="B195" s="68" t="s">
        <v>67</v>
      </c>
      <c r="C195" s="94" t="s">
        <v>250</v>
      </c>
      <c r="D195" s="70">
        <v>11</v>
      </c>
      <c r="E195" s="71" t="s">
        <v>41</v>
      </c>
      <c r="F195" s="105"/>
      <c r="G195" s="98"/>
      <c r="H195" s="99">
        <f>SUM(F195,G195)*D195</f>
        <v>0</v>
      </c>
    </row>
    <row r="196" spans="1:8" s="15" customFormat="1" ht="12.75">
      <c r="A196" s="75"/>
      <c r="B196" s="68" t="s">
        <v>68</v>
      </c>
      <c r="C196" s="94" t="s">
        <v>345</v>
      </c>
      <c r="D196" s="70">
        <v>6</v>
      </c>
      <c r="E196" s="71" t="s">
        <v>41</v>
      </c>
      <c r="F196" s="105"/>
      <c r="G196" s="98"/>
      <c r="H196" s="99">
        <f>SUM(F196,G196)*D196</f>
        <v>0</v>
      </c>
    </row>
    <row r="197" spans="1:8" s="15" customFormat="1" ht="12.75">
      <c r="A197" s="75"/>
      <c r="B197" s="68">
        <v>3</v>
      </c>
      <c r="C197" s="94" t="s">
        <v>348</v>
      </c>
      <c r="D197" s="70"/>
      <c r="E197" s="71"/>
      <c r="F197" s="72"/>
      <c r="G197" s="73"/>
      <c r="H197" s="82"/>
    </row>
    <row r="198" spans="1:8" s="15" customFormat="1" ht="12.75">
      <c r="A198" s="75"/>
      <c r="B198" s="76" t="s">
        <v>55</v>
      </c>
      <c r="C198" s="112" t="s">
        <v>349</v>
      </c>
      <c r="D198" s="70">
        <v>1</v>
      </c>
      <c r="E198" s="71" t="s">
        <v>37</v>
      </c>
      <c r="F198" s="105"/>
      <c r="G198" s="98"/>
      <c r="H198" s="82">
        <f>SUM(F198,G198)*D198</f>
        <v>0</v>
      </c>
    </row>
    <row r="199" spans="1:8" s="15" customFormat="1" ht="12.75">
      <c r="A199" s="75"/>
      <c r="B199" s="76" t="s">
        <v>202</v>
      </c>
      <c r="C199" s="112" t="s">
        <v>350</v>
      </c>
      <c r="D199" s="70">
        <v>3</v>
      </c>
      <c r="E199" s="71" t="s">
        <v>37</v>
      </c>
      <c r="F199" s="105"/>
      <c r="G199" s="98"/>
      <c r="H199" s="82">
        <f>SUM(F199,G199)*D199</f>
        <v>0</v>
      </c>
    </row>
    <row r="200" spans="1:8" s="15" customFormat="1" ht="12.75">
      <c r="A200" s="75"/>
      <c r="B200" s="76" t="s">
        <v>203</v>
      </c>
      <c r="C200" s="112" t="s">
        <v>351</v>
      </c>
      <c r="D200" s="70">
        <v>2</v>
      </c>
      <c r="E200" s="71" t="s">
        <v>37</v>
      </c>
      <c r="F200" s="105"/>
      <c r="G200" s="98"/>
      <c r="H200" s="82">
        <f>SUM(F200,G200)*D200</f>
        <v>0</v>
      </c>
    </row>
    <row r="201" spans="1:8" s="15" customFormat="1" ht="12.75">
      <c r="A201" s="75"/>
      <c r="B201" s="76" t="s">
        <v>352</v>
      </c>
      <c r="C201" s="112" t="s">
        <v>353</v>
      </c>
      <c r="D201" s="70">
        <v>2</v>
      </c>
      <c r="E201" s="71" t="s">
        <v>37</v>
      </c>
      <c r="F201" s="105"/>
      <c r="G201" s="98"/>
      <c r="H201" s="82">
        <f>SUM(F201,G201)*D201</f>
        <v>0</v>
      </c>
    </row>
    <row r="202" spans="1:8" s="3" customFormat="1" ht="12.75" customHeight="1">
      <c r="A202" s="175"/>
      <c r="B202" s="126">
        <v>4</v>
      </c>
      <c r="C202" s="94" t="s">
        <v>25</v>
      </c>
      <c r="D202" s="70"/>
      <c r="E202" s="71"/>
      <c r="F202" s="72"/>
      <c r="G202" s="73"/>
      <c r="H202" s="82"/>
    </row>
    <row r="203" spans="1:8" s="13" customFormat="1" ht="12.75" customHeight="1">
      <c r="A203" s="175"/>
      <c r="B203" s="76" t="s">
        <v>56</v>
      </c>
      <c r="C203" s="171" t="s">
        <v>189</v>
      </c>
      <c r="D203" s="78"/>
      <c r="E203" s="79"/>
      <c r="F203" s="88"/>
      <c r="G203" s="88"/>
      <c r="H203" s="176"/>
    </row>
    <row r="204" spans="1:8" s="13" customFormat="1" ht="12.75" customHeight="1">
      <c r="A204" s="175"/>
      <c r="B204" s="76" t="s">
        <v>354</v>
      </c>
      <c r="C204" s="171" t="s">
        <v>185</v>
      </c>
      <c r="D204" s="78">
        <v>1</v>
      </c>
      <c r="E204" s="79" t="s">
        <v>81</v>
      </c>
      <c r="F204" s="80"/>
      <c r="G204" s="80"/>
      <c r="H204" s="86">
        <f>SUM(F204,G204)*D204</f>
        <v>0</v>
      </c>
    </row>
    <row r="205" spans="1:8" s="13" customFormat="1" ht="12.75" customHeight="1">
      <c r="A205" s="175"/>
      <c r="B205" s="76" t="s">
        <v>355</v>
      </c>
      <c r="C205" s="94" t="s">
        <v>186</v>
      </c>
      <c r="D205" s="70">
        <v>1</v>
      </c>
      <c r="E205" s="71" t="s">
        <v>81</v>
      </c>
      <c r="F205" s="98"/>
      <c r="G205" s="98"/>
      <c r="H205" s="99">
        <f>SUM(F205,G205)*D205</f>
        <v>0</v>
      </c>
    </row>
    <row r="206" spans="1:8" s="13" customFormat="1" ht="12.75" customHeight="1">
      <c r="A206" s="175"/>
      <c r="B206" s="177" t="s">
        <v>192</v>
      </c>
      <c r="C206" s="112" t="s">
        <v>691</v>
      </c>
      <c r="D206" s="83">
        <v>8.5</v>
      </c>
      <c r="E206" s="71" t="s">
        <v>36</v>
      </c>
      <c r="F206" s="85"/>
      <c r="G206" s="96"/>
      <c r="H206" s="82">
        <f>SUM(F206,G206)*D206</f>
        <v>0</v>
      </c>
    </row>
    <row r="207" spans="1:8" s="11" customFormat="1" ht="12.75" customHeight="1">
      <c r="A207" s="175"/>
      <c r="B207" s="177" t="s">
        <v>204</v>
      </c>
      <c r="C207" s="171" t="s">
        <v>146</v>
      </c>
      <c r="D207" s="78"/>
      <c r="E207" s="79"/>
      <c r="F207" s="88"/>
      <c r="G207" s="110"/>
      <c r="H207" s="82"/>
    </row>
    <row r="208" spans="1:8" s="3" customFormat="1" ht="12.75">
      <c r="A208" s="175"/>
      <c r="B208" s="76" t="s">
        <v>356</v>
      </c>
      <c r="C208" s="178" t="s">
        <v>141</v>
      </c>
      <c r="D208" s="70">
        <v>9</v>
      </c>
      <c r="E208" s="79" t="s">
        <v>37</v>
      </c>
      <c r="F208" s="80"/>
      <c r="G208" s="88" t="s">
        <v>49</v>
      </c>
      <c r="H208" s="82">
        <f>SUM(F208,G208)*D208</f>
        <v>0</v>
      </c>
    </row>
    <row r="209" spans="1:8" s="3" customFormat="1" ht="12.75">
      <c r="A209" s="175"/>
      <c r="B209" s="76" t="s">
        <v>357</v>
      </c>
      <c r="C209" s="171" t="s">
        <v>147</v>
      </c>
      <c r="D209" s="70">
        <v>3</v>
      </c>
      <c r="E209" s="79" t="s">
        <v>37</v>
      </c>
      <c r="F209" s="90"/>
      <c r="G209" s="88" t="s">
        <v>49</v>
      </c>
      <c r="H209" s="82">
        <f>SUM(F209,G209)*D209</f>
        <v>0</v>
      </c>
    </row>
    <row r="210" spans="1:8" s="3" customFormat="1" ht="24.75" customHeight="1">
      <c r="A210" s="175"/>
      <c r="B210" s="76" t="s">
        <v>358</v>
      </c>
      <c r="C210" s="171" t="s">
        <v>148</v>
      </c>
      <c r="D210" s="70">
        <v>1</v>
      </c>
      <c r="E210" s="79" t="s">
        <v>81</v>
      </c>
      <c r="F210" s="88" t="s">
        <v>49</v>
      </c>
      <c r="G210" s="81"/>
      <c r="H210" s="82">
        <f>SUM(F210,G210)*D210</f>
        <v>0</v>
      </c>
    </row>
    <row r="211" spans="1:8" s="3" customFormat="1" ht="12.75">
      <c r="A211" s="135"/>
      <c r="B211" s="179"/>
      <c r="C211" s="151" t="s">
        <v>100</v>
      </c>
      <c r="D211" s="54"/>
      <c r="E211" s="55"/>
      <c r="F211" s="137">
        <f>SUMPRODUCT(D186:D210,F186:F210)</f>
        <v>0</v>
      </c>
      <c r="G211" s="138">
        <f>SUMPRODUCT(D186:D210,G186:G210)</f>
        <v>0</v>
      </c>
      <c r="H211" s="152">
        <f>SUM(H186:H210)</f>
        <v>0</v>
      </c>
    </row>
    <row r="212" spans="1:8" s="3" customFormat="1" ht="12.75">
      <c r="A212" s="140"/>
      <c r="B212" s="153" t="s">
        <v>101</v>
      </c>
      <c r="C212" s="180" t="s">
        <v>106</v>
      </c>
      <c r="D212" s="143"/>
      <c r="E212" s="144"/>
      <c r="F212" s="145"/>
      <c r="G212" s="146"/>
      <c r="H212" s="154"/>
    </row>
    <row r="213" spans="1:8" s="3" customFormat="1" ht="12.75">
      <c r="A213" s="67"/>
      <c r="B213" s="68">
        <v>1</v>
      </c>
      <c r="C213" s="94" t="s">
        <v>252</v>
      </c>
      <c r="D213" s="70"/>
      <c r="E213" s="71"/>
      <c r="F213" s="148"/>
      <c r="G213" s="149"/>
      <c r="H213" s="99"/>
    </row>
    <row r="214" spans="1:8" s="3" customFormat="1" ht="12.75">
      <c r="A214" s="67"/>
      <c r="B214" s="68" t="s">
        <v>27</v>
      </c>
      <c r="C214" s="112" t="s">
        <v>693</v>
      </c>
      <c r="D214" s="83">
        <v>2</v>
      </c>
      <c r="E214" s="101" t="s">
        <v>37</v>
      </c>
      <c r="F214" s="85"/>
      <c r="G214" s="85"/>
      <c r="H214" s="181">
        <f aca="true" t="shared" si="9" ref="H214:H221">SUM(F214,G214)*D214</f>
        <v>0</v>
      </c>
    </row>
    <row r="215" spans="1:8" s="3" customFormat="1" ht="12.75">
      <c r="A215" s="67"/>
      <c r="B215" s="68" t="s">
        <v>43</v>
      </c>
      <c r="C215" s="112" t="s">
        <v>694</v>
      </c>
      <c r="D215" s="70">
        <v>1</v>
      </c>
      <c r="E215" s="71" t="s">
        <v>37</v>
      </c>
      <c r="F215" s="105"/>
      <c r="G215" s="98"/>
      <c r="H215" s="99">
        <f>SUM(F215,G215)*D215</f>
        <v>0</v>
      </c>
    </row>
    <row r="216" spans="1:8" s="3" customFormat="1" ht="12.75">
      <c r="A216" s="67"/>
      <c r="B216" s="68" t="s">
        <v>44</v>
      </c>
      <c r="C216" s="112" t="s">
        <v>695</v>
      </c>
      <c r="D216" s="70">
        <v>2</v>
      </c>
      <c r="E216" s="71" t="s">
        <v>37</v>
      </c>
      <c r="F216" s="105"/>
      <c r="G216" s="105"/>
      <c r="H216" s="181">
        <f t="shared" si="9"/>
        <v>0</v>
      </c>
    </row>
    <row r="217" spans="1:8" s="3" customFormat="1" ht="12.75">
      <c r="A217" s="67"/>
      <c r="B217" s="68" t="s">
        <v>45</v>
      </c>
      <c r="C217" s="112" t="s">
        <v>696</v>
      </c>
      <c r="D217" s="70">
        <v>1</v>
      </c>
      <c r="E217" s="71" t="s">
        <v>37</v>
      </c>
      <c r="F217" s="105"/>
      <c r="G217" s="98"/>
      <c r="H217" s="74">
        <f t="shared" si="9"/>
        <v>0</v>
      </c>
    </row>
    <row r="218" spans="1:8" s="3" customFormat="1" ht="12.75">
      <c r="A218" s="67"/>
      <c r="B218" s="68" t="s">
        <v>128</v>
      </c>
      <c r="C218" s="77" t="s">
        <v>697</v>
      </c>
      <c r="D218" s="78">
        <v>1</v>
      </c>
      <c r="E218" s="71" t="s">
        <v>37</v>
      </c>
      <c r="F218" s="80"/>
      <c r="G218" s="80"/>
      <c r="H218" s="99">
        <f>SUM(F218,G218)*D218</f>
        <v>0</v>
      </c>
    </row>
    <row r="219" spans="1:8" s="3" customFormat="1" ht="12.75">
      <c r="A219" s="67"/>
      <c r="B219" s="68" t="s">
        <v>195</v>
      </c>
      <c r="C219" s="112" t="s">
        <v>253</v>
      </c>
      <c r="D219" s="70">
        <v>3</v>
      </c>
      <c r="E219" s="71" t="s">
        <v>37</v>
      </c>
      <c r="F219" s="105"/>
      <c r="G219" s="105"/>
      <c r="H219" s="181">
        <f t="shared" si="9"/>
        <v>0</v>
      </c>
    </row>
    <row r="220" spans="1:8" s="3" customFormat="1" ht="12.75">
      <c r="A220" s="67"/>
      <c r="B220" s="68" t="s">
        <v>196</v>
      </c>
      <c r="C220" s="112" t="s">
        <v>162</v>
      </c>
      <c r="D220" s="70">
        <v>3</v>
      </c>
      <c r="E220" s="71" t="s">
        <v>37</v>
      </c>
      <c r="F220" s="105"/>
      <c r="G220" s="105"/>
      <c r="H220" s="181">
        <f t="shared" si="9"/>
        <v>0</v>
      </c>
    </row>
    <row r="221" spans="1:8" s="3" customFormat="1" ht="12.75">
      <c r="A221" s="67"/>
      <c r="B221" s="68" t="s">
        <v>197</v>
      </c>
      <c r="C221" s="112" t="s">
        <v>163</v>
      </c>
      <c r="D221" s="70">
        <v>3</v>
      </c>
      <c r="E221" s="71" t="s">
        <v>37</v>
      </c>
      <c r="F221" s="105"/>
      <c r="G221" s="105"/>
      <c r="H221" s="181">
        <f t="shared" si="9"/>
        <v>0</v>
      </c>
    </row>
    <row r="222" spans="1:8" s="3" customFormat="1" ht="12.75">
      <c r="A222" s="67"/>
      <c r="B222" s="68" t="s">
        <v>198</v>
      </c>
      <c r="C222" s="112" t="s">
        <v>254</v>
      </c>
      <c r="D222" s="70"/>
      <c r="E222" s="71"/>
      <c r="F222" s="72"/>
      <c r="G222" s="72"/>
      <c r="H222" s="181"/>
    </row>
    <row r="223" spans="1:8" s="3" customFormat="1" ht="12.75">
      <c r="A223" s="67"/>
      <c r="B223" s="68" t="s">
        <v>690</v>
      </c>
      <c r="C223" s="182" t="s">
        <v>255</v>
      </c>
      <c r="D223" s="70">
        <v>3</v>
      </c>
      <c r="E223" s="71" t="s">
        <v>37</v>
      </c>
      <c r="F223" s="105"/>
      <c r="G223" s="105"/>
      <c r="H223" s="181">
        <f>SUM(F223,G223)*D223</f>
        <v>0</v>
      </c>
    </row>
    <row r="224" spans="1:8" s="3" customFormat="1" ht="12.75">
      <c r="A224" s="67"/>
      <c r="B224" s="68" t="s">
        <v>199</v>
      </c>
      <c r="C224" s="182" t="s">
        <v>742</v>
      </c>
      <c r="D224" s="70">
        <v>3</v>
      </c>
      <c r="E224" s="71" t="s">
        <v>37</v>
      </c>
      <c r="F224" s="105"/>
      <c r="G224" s="105"/>
      <c r="H224" s="111">
        <f>SUM(F224,G224)*D224</f>
        <v>0</v>
      </c>
    </row>
    <row r="225" spans="1:8" ht="12.75">
      <c r="A225" s="67"/>
      <c r="B225" s="68" t="s">
        <v>200</v>
      </c>
      <c r="C225" s="182" t="s">
        <v>256</v>
      </c>
      <c r="D225" s="70">
        <v>1</v>
      </c>
      <c r="E225" s="71" t="s">
        <v>37</v>
      </c>
      <c r="F225" s="85"/>
      <c r="G225" s="85"/>
      <c r="H225" s="111">
        <f>SUM(F225,G225)*D225</f>
        <v>0</v>
      </c>
    </row>
    <row r="226" spans="1:8" ht="12.75">
      <c r="A226" s="135"/>
      <c r="B226" s="136"/>
      <c r="C226" s="183" t="s">
        <v>107</v>
      </c>
      <c r="D226" s="54"/>
      <c r="E226" s="55"/>
      <c r="F226" s="137">
        <f>SUMPRODUCT(D214:D225,F214:F225)</f>
        <v>0</v>
      </c>
      <c r="G226" s="138">
        <f>SUMPRODUCT(D214:D225,G214:G225)</f>
        <v>0</v>
      </c>
      <c r="H226" s="184">
        <f>SUM(H214:H225)</f>
        <v>0</v>
      </c>
    </row>
    <row r="227" spans="1:8" ht="12.75">
      <c r="A227" s="140"/>
      <c r="B227" s="153" t="s">
        <v>110</v>
      </c>
      <c r="C227" s="185" t="s">
        <v>112</v>
      </c>
      <c r="D227" s="143"/>
      <c r="E227" s="144"/>
      <c r="F227" s="186"/>
      <c r="G227" s="187"/>
      <c r="H227" s="188"/>
    </row>
    <row r="228" spans="1:8" ht="12.75">
      <c r="A228" s="189"/>
      <c r="B228" s="170">
        <v>1</v>
      </c>
      <c r="C228" s="169" t="s">
        <v>180</v>
      </c>
      <c r="D228" s="190"/>
      <c r="E228" s="158"/>
      <c r="F228" s="191"/>
      <c r="G228" s="192"/>
      <c r="H228" s="193"/>
    </row>
    <row r="229" spans="1:8" ht="12.75">
      <c r="A229" s="189"/>
      <c r="B229" s="156" t="s">
        <v>27</v>
      </c>
      <c r="C229" s="169" t="s">
        <v>181</v>
      </c>
      <c r="D229" s="190">
        <v>4</v>
      </c>
      <c r="E229" s="194" t="s">
        <v>37</v>
      </c>
      <c r="F229" s="195"/>
      <c r="G229" s="196"/>
      <c r="H229" s="193">
        <f>SUM(F229,G229)*D229</f>
        <v>0</v>
      </c>
    </row>
    <row r="230" spans="1:8" ht="12.75">
      <c r="A230" s="189"/>
      <c r="B230" s="156" t="s">
        <v>43</v>
      </c>
      <c r="C230" s="169" t="s">
        <v>257</v>
      </c>
      <c r="D230" s="190">
        <v>1</v>
      </c>
      <c r="E230" s="194" t="s">
        <v>37</v>
      </c>
      <c r="F230" s="195"/>
      <c r="G230" s="196"/>
      <c r="H230" s="193">
        <f>SUM(F230,G230)*D230</f>
        <v>0</v>
      </c>
    </row>
    <row r="231" spans="1:8" ht="12.75">
      <c r="A231" s="189"/>
      <c r="B231" s="170">
        <v>2</v>
      </c>
      <c r="C231" s="169" t="s">
        <v>182</v>
      </c>
      <c r="D231" s="190"/>
      <c r="E231" s="194"/>
      <c r="F231" s="197"/>
      <c r="G231" s="198"/>
      <c r="H231" s="193"/>
    </row>
    <row r="232" spans="1:8" ht="12.75">
      <c r="A232" s="189"/>
      <c r="B232" s="156" t="s">
        <v>42</v>
      </c>
      <c r="C232" s="169" t="s">
        <v>258</v>
      </c>
      <c r="D232" s="190">
        <v>3</v>
      </c>
      <c r="E232" s="194" t="s">
        <v>37</v>
      </c>
      <c r="F232" s="195"/>
      <c r="G232" s="196"/>
      <c r="H232" s="193">
        <f>SUM(F232,G232)*D232</f>
        <v>0</v>
      </c>
    </row>
    <row r="233" spans="1:8" ht="12.75">
      <c r="A233" s="189"/>
      <c r="B233" s="156" t="s">
        <v>46</v>
      </c>
      <c r="C233" s="169" t="s">
        <v>365</v>
      </c>
      <c r="D233" s="190">
        <v>2</v>
      </c>
      <c r="E233" s="194" t="s">
        <v>37</v>
      </c>
      <c r="F233" s="195"/>
      <c r="G233" s="196"/>
      <c r="H233" s="193">
        <f>SUM(F233,G233)*D233</f>
        <v>0</v>
      </c>
    </row>
    <row r="234" spans="1:8" ht="12.75">
      <c r="A234" s="135"/>
      <c r="B234" s="136"/>
      <c r="C234" s="199" t="s">
        <v>113</v>
      </c>
      <c r="D234" s="54"/>
      <c r="E234" s="55"/>
      <c r="F234" s="137">
        <f>SUMPRODUCT(D229:D233,F229:F233)</f>
        <v>0</v>
      </c>
      <c r="G234" s="138">
        <f>SUMPRODUCT(D229:D233,G229:G233)</f>
        <v>0</v>
      </c>
      <c r="H234" s="184">
        <f>SUM(H229:H233)</f>
        <v>0</v>
      </c>
    </row>
    <row r="235" spans="1:8" ht="12.75">
      <c r="A235" s="200"/>
      <c r="B235" s="201"/>
      <c r="C235" s="202" t="s">
        <v>739</v>
      </c>
      <c r="D235" s="203"/>
      <c r="E235" s="204"/>
      <c r="F235" s="205">
        <f>SUM(F234,F226,F211,F182,F136,F126)</f>
        <v>0</v>
      </c>
      <c r="G235" s="205">
        <f>SUM(G234,G226,G211,G182,G136,G126)</f>
        <v>0</v>
      </c>
      <c r="H235" s="206">
        <f>SUM(H234,H226,H211,H182,H136,H126)</f>
        <v>0</v>
      </c>
    </row>
    <row r="236" spans="1:8" ht="12.75">
      <c r="A236" s="140"/>
      <c r="B236" s="153" t="s">
        <v>129</v>
      </c>
      <c r="C236" s="180" t="s">
        <v>104</v>
      </c>
      <c r="D236" s="207"/>
      <c r="E236" s="208"/>
      <c r="F236" s="209"/>
      <c r="G236" s="210"/>
      <c r="H236" s="211"/>
    </row>
    <row r="237" spans="1:8" ht="12.75">
      <c r="A237" s="189"/>
      <c r="B237" s="212">
        <v>1</v>
      </c>
      <c r="C237" s="169" t="s">
        <v>368</v>
      </c>
      <c r="D237" s="87"/>
      <c r="E237" s="156"/>
      <c r="F237" s="93"/>
      <c r="G237" s="93"/>
      <c r="H237" s="91"/>
    </row>
    <row r="238" spans="1:8" ht="25.5">
      <c r="A238" s="189"/>
      <c r="B238" s="213" t="s">
        <v>27</v>
      </c>
      <c r="C238" s="169" t="s">
        <v>715</v>
      </c>
      <c r="D238" s="83">
        <v>1</v>
      </c>
      <c r="E238" s="83" t="s">
        <v>37</v>
      </c>
      <c r="F238" s="90"/>
      <c r="G238" s="90"/>
      <c r="H238" s="193">
        <f>SUM(F238,G238)*D238</f>
        <v>0</v>
      </c>
    </row>
    <row r="239" spans="1:8" ht="25.5">
      <c r="A239" s="189"/>
      <c r="B239" s="213" t="s">
        <v>43</v>
      </c>
      <c r="C239" s="169" t="s">
        <v>369</v>
      </c>
      <c r="D239" s="87">
        <v>80</v>
      </c>
      <c r="E239" s="156" t="s">
        <v>41</v>
      </c>
      <c r="F239" s="90"/>
      <c r="G239" s="90"/>
      <c r="H239" s="193">
        <f aca="true" t="shared" si="10" ref="H239:H300">SUM(F239,G239)*D239</f>
        <v>0</v>
      </c>
    </row>
    <row r="240" spans="1:8" ht="25.5">
      <c r="A240" s="189"/>
      <c r="B240" s="213" t="s">
        <v>44</v>
      </c>
      <c r="C240" s="169" t="s">
        <v>370</v>
      </c>
      <c r="D240" s="87">
        <v>20</v>
      </c>
      <c r="E240" s="156" t="s">
        <v>41</v>
      </c>
      <c r="F240" s="90"/>
      <c r="G240" s="90"/>
      <c r="H240" s="193">
        <f t="shared" si="10"/>
        <v>0</v>
      </c>
    </row>
    <row r="241" spans="1:8" ht="25.5">
      <c r="A241" s="189"/>
      <c r="B241" s="213" t="s">
        <v>45</v>
      </c>
      <c r="C241" s="169" t="s">
        <v>371</v>
      </c>
      <c r="D241" s="87">
        <v>10</v>
      </c>
      <c r="E241" s="156" t="s">
        <v>41</v>
      </c>
      <c r="F241" s="90"/>
      <c r="G241" s="90"/>
      <c r="H241" s="193">
        <f t="shared" si="10"/>
        <v>0</v>
      </c>
    </row>
    <row r="242" spans="1:8" ht="15.75" customHeight="1">
      <c r="A242" s="189"/>
      <c r="B242" s="213" t="s">
        <v>128</v>
      </c>
      <c r="C242" s="169" t="s">
        <v>372</v>
      </c>
      <c r="D242" s="87">
        <v>40</v>
      </c>
      <c r="E242" s="156" t="s">
        <v>41</v>
      </c>
      <c r="F242" s="90"/>
      <c r="G242" s="90"/>
      <c r="H242" s="193">
        <f t="shared" si="10"/>
        <v>0</v>
      </c>
    </row>
    <row r="243" spans="1:8" ht="25.5">
      <c r="A243" s="189"/>
      <c r="B243" s="213" t="s">
        <v>195</v>
      </c>
      <c r="C243" s="169" t="s">
        <v>729</v>
      </c>
      <c r="D243" s="157">
        <v>1</v>
      </c>
      <c r="E243" s="158" t="s">
        <v>37</v>
      </c>
      <c r="F243" s="159"/>
      <c r="G243" s="159"/>
      <c r="H243" s="193">
        <f t="shared" si="10"/>
        <v>0</v>
      </c>
    </row>
    <row r="244" spans="1:8" ht="12.75">
      <c r="A244" s="189"/>
      <c r="B244" s="213" t="s">
        <v>196</v>
      </c>
      <c r="C244" s="214" t="s">
        <v>373</v>
      </c>
      <c r="D244" s="215">
        <v>10</v>
      </c>
      <c r="E244" s="216" t="s">
        <v>41</v>
      </c>
      <c r="F244" s="131"/>
      <c r="G244" s="131"/>
      <c r="H244" s="193">
        <f t="shared" si="10"/>
        <v>0</v>
      </c>
    </row>
    <row r="245" spans="1:8" ht="12.75">
      <c r="A245" s="189"/>
      <c r="B245" s="213" t="s">
        <v>197</v>
      </c>
      <c r="C245" s="169" t="s">
        <v>374</v>
      </c>
      <c r="D245" s="87">
        <v>50</v>
      </c>
      <c r="E245" s="156" t="s">
        <v>41</v>
      </c>
      <c r="F245" s="90"/>
      <c r="G245" s="90"/>
      <c r="H245" s="193">
        <f t="shared" si="10"/>
        <v>0</v>
      </c>
    </row>
    <row r="246" spans="1:8" ht="12.75">
      <c r="A246" s="189"/>
      <c r="B246" s="213" t="s">
        <v>198</v>
      </c>
      <c r="C246" s="169" t="s">
        <v>375</v>
      </c>
      <c r="D246" s="87">
        <v>30</v>
      </c>
      <c r="E246" s="156" t="s">
        <v>41</v>
      </c>
      <c r="F246" s="90"/>
      <c r="G246" s="90"/>
      <c r="H246" s="193">
        <f t="shared" si="10"/>
        <v>0</v>
      </c>
    </row>
    <row r="247" spans="1:8" ht="12.75">
      <c r="A247" s="189"/>
      <c r="B247" s="213" t="s">
        <v>199</v>
      </c>
      <c r="C247" s="169" t="s">
        <v>376</v>
      </c>
      <c r="D247" s="87">
        <v>10</v>
      </c>
      <c r="E247" s="156" t="s">
        <v>37</v>
      </c>
      <c r="F247" s="90"/>
      <c r="G247" s="90"/>
      <c r="H247" s="193">
        <f t="shared" si="10"/>
        <v>0</v>
      </c>
    </row>
    <row r="248" spans="1:8" ht="12.75">
      <c r="A248" s="189"/>
      <c r="B248" s="213" t="s">
        <v>200</v>
      </c>
      <c r="C248" s="169" t="s">
        <v>377</v>
      </c>
      <c r="D248" s="87">
        <v>8</v>
      </c>
      <c r="E248" s="216" t="s">
        <v>37</v>
      </c>
      <c r="F248" s="90"/>
      <c r="G248" s="90"/>
      <c r="H248" s="193">
        <f t="shared" si="10"/>
        <v>0</v>
      </c>
    </row>
    <row r="249" spans="1:8" ht="25.5">
      <c r="A249" s="189"/>
      <c r="B249" s="213" t="s">
        <v>201</v>
      </c>
      <c r="C249" s="169" t="s">
        <v>378</v>
      </c>
      <c r="D249" s="87">
        <v>1</v>
      </c>
      <c r="E249" s="156" t="s">
        <v>379</v>
      </c>
      <c r="F249" s="90"/>
      <c r="G249" s="90"/>
      <c r="H249" s="193">
        <f t="shared" si="10"/>
        <v>0</v>
      </c>
    </row>
    <row r="250" spans="1:8" ht="12.75">
      <c r="A250" s="189"/>
      <c r="B250" s="213" t="s">
        <v>380</v>
      </c>
      <c r="C250" s="169" t="s">
        <v>381</v>
      </c>
      <c r="D250" s="83">
        <v>5</v>
      </c>
      <c r="E250" s="83" t="s">
        <v>379</v>
      </c>
      <c r="F250" s="90"/>
      <c r="G250" s="90"/>
      <c r="H250" s="193">
        <f t="shared" si="10"/>
        <v>0</v>
      </c>
    </row>
    <row r="251" spans="1:8" ht="12.75">
      <c r="A251" s="189"/>
      <c r="B251" s="212">
        <v>2</v>
      </c>
      <c r="C251" s="169" t="s">
        <v>382</v>
      </c>
      <c r="D251" s="87"/>
      <c r="E251" s="156"/>
      <c r="F251" s="93"/>
      <c r="G251" s="93"/>
      <c r="H251" s="193"/>
    </row>
    <row r="252" spans="1:8" ht="51">
      <c r="A252" s="189"/>
      <c r="B252" s="213" t="s">
        <v>42</v>
      </c>
      <c r="C252" s="169" t="s">
        <v>383</v>
      </c>
      <c r="D252" s="87">
        <v>1</v>
      </c>
      <c r="E252" s="156" t="s">
        <v>37</v>
      </c>
      <c r="F252" s="90"/>
      <c r="G252" s="90"/>
      <c r="H252" s="193">
        <f t="shared" si="10"/>
        <v>0</v>
      </c>
    </row>
    <row r="253" spans="1:8" ht="12.75">
      <c r="A253" s="189"/>
      <c r="B253" s="213" t="s">
        <v>46</v>
      </c>
      <c r="C253" s="169" t="s">
        <v>384</v>
      </c>
      <c r="D253" s="87">
        <v>1</v>
      </c>
      <c r="E253" s="156" t="s">
        <v>385</v>
      </c>
      <c r="F253" s="90"/>
      <c r="G253" s="90"/>
      <c r="H253" s="193">
        <f t="shared" si="10"/>
        <v>0</v>
      </c>
    </row>
    <row r="254" spans="1:8" ht="12.75">
      <c r="A254" s="189"/>
      <c r="B254" s="213" t="s">
        <v>51</v>
      </c>
      <c r="C254" s="169" t="s">
        <v>386</v>
      </c>
      <c r="D254" s="87">
        <v>1</v>
      </c>
      <c r="E254" s="156" t="s">
        <v>37</v>
      </c>
      <c r="F254" s="90"/>
      <c r="G254" s="90"/>
      <c r="H254" s="193">
        <f t="shared" si="10"/>
        <v>0</v>
      </c>
    </row>
    <row r="255" spans="1:8" ht="12.75">
      <c r="A255" s="189"/>
      <c r="B255" s="213" t="s">
        <v>114</v>
      </c>
      <c r="C255" s="169" t="s">
        <v>387</v>
      </c>
      <c r="D255" s="87"/>
      <c r="E255" s="156" t="s">
        <v>47</v>
      </c>
      <c r="F255" s="93"/>
      <c r="G255" s="93"/>
      <c r="H255" s="193"/>
    </row>
    <row r="256" spans="1:8" ht="12.75">
      <c r="A256" s="189"/>
      <c r="B256" s="213" t="s">
        <v>187</v>
      </c>
      <c r="C256" s="169" t="s">
        <v>388</v>
      </c>
      <c r="D256" s="87">
        <v>2</v>
      </c>
      <c r="E256" s="156" t="s">
        <v>37</v>
      </c>
      <c r="F256" s="90"/>
      <c r="G256" s="90"/>
      <c r="H256" s="193">
        <f t="shared" si="10"/>
        <v>0</v>
      </c>
    </row>
    <row r="257" spans="1:8" ht="12.75">
      <c r="A257" s="189"/>
      <c r="B257" s="213" t="s">
        <v>188</v>
      </c>
      <c r="C257" s="169" t="s">
        <v>389</v>
      </c>
      <c r="D257" s="87">
        <v>2</v>
      </c>
      <c r="E257" s="156" t="s">
        <v>37</v>
      </c>
      <c r="F257" s="90"/>
      <c r="G257" s="90"/>
      <c r="H257" s="193">
        <f t="shared" si="10"/>
        <v>0</v>
      </c>
    </row>
    <row r="258" spans="1:8" ht="12.75">
      <c r="A258" s="189"/>
      <c r="B258" s="213" t="s">
        <v>390</v>
      </c>
      <c r="C258" s="169" t="s">
        <v>391</v>
      </c>
      <c r="D258" s="87">
        <v>2</v>
      </c>
      <c r="E258" s="156" t="s">
        <v>37</v>
      </c>
      <c r="F258" s="90"/>
      <c r="G258" s="90"/>
      <c r="H258" s="193">
        <f t="shared" si="10"/>
        <v>0</v>
      </c>
    </row>
    <row r="259" spans="1:8" ht="12.75">
      <c r="A259" s="189"/>
      <c r="B259" s="213" t="s">
        <v>392</v>
      </c>
      <c r="C259" s="169" t="s">
        <v>393</v>
      </c>
      <c r="D259" s="87">
        <v>2</v>
      </c>
      <c r="E259" s="156" t="s">
        <v>37</v>
      </c>
      <c r="F259" s="90"/>
      <c r="G259" s="90"/>
      <c r="H259" s="193">
        <f t="shared" si="10"/>
        <v>0</v>
      </c>
    </row>
    <row r="260" spans="1:8" ht="12.75">
      <c r="A260" s="189"/>
      <c r="B260" s="213" t="s">
        <v>151</v>
      </c>
      <c r="C260" s="169" t="s">
        <v>394</v>
      </c>
      <c r="D260" s="87"/>
      <c r="E260" s="156" t="s">
        <v>47</v>
      </c>
      <c r="F260" s="93"/>
      <c r="G260" s="93"/>
      <c r="H260" s="193"/>
    </row>
    <row r="261" spans="1:8" ht="12.75">
      <c r="A261" s="189"/>
      <c r="B261" s="213" t="s">
        <v>395</v>
      </c>
      <c r="C261" s="169" t="s">
        <v>396</v>
      </c>
      <c r="D261" s="87">
        <v>3</v>
      </c>
      <c r="E261" s="156" t="s">
        <v>37</v>
      </c>
      <c r="F261" s="90"/>
      <c r="G261" s="90"/>
      <c r="H261" s="193">
        <f t="shared" si="10"/>
        <v>0</v>
      </c>
    </row>
    <row r="262" spans="1:8" ht="12.75">
      <c r="A262" s="189"/>
      <c r="B262" s="213" t="s">
        <v>397</v>
      </c>
      <c r="C262" s="169" t="s">
        <v>398</v>
      </c>
      <c r="D262" s="87">
        <v>3</v>
      </c>
      <c r="E262" s="156" t="s">
        <v>37</v>
      </c>
      <c r="F262" s="90"/>
      <c r="G262" s="90"/>
      <c r="H262" s="193">
        <f t="shared" si="10"/>
        <v>0</v>
      </c>
    </row>
    <row r="263" spans="1:8" ht="25.5">
      <c r="A263" s="189"/>
      <c r="B263" s="213" t="s">
        <v>302</v>
      </c>
      <c r="C263" s="169" t="s">
        <v>399</v>
      </c>
      <c r="D263" s="87">
        <v>1</v>
      </c>
      <c r="E263" s="217" t="s">
        <v>37</v>
      </c>
      <c r="F263" s="218"/>
      <c r="G263" s="218"/>
      <c r="H263" s="193">
        <f t="shared" si="10"/>
        <v>0</v>
      </c>
    </row>
    <row r="264" spans="1:8" ht="12.75">
      <c r="A264" s="189"/>
      <c r="B264" s="213" t="s">
        <v>400</v>
      </c>
      <c r="C264" s="169" t="s">
        <v>401</v>
      </c>
      <c r="D264" s="87"/>
      <c r="E264" s="156" t="s">
        <v>47</v>
      </c>
      <c r="F264" s="93"/>
      <c r="G264" s="93"/>
      <c r="H264" s="193"/>
    </row>
    <row r="265" spans="1:8" ht="12.75">
      <c r="A265" s="189"/>
      <c r="B265" s="213" t="s">
        <v>402</v>
      </c>
      <c r="C265" s="169" t="s">
        <v>403</v>
      </c>
      <c r="D265" s="87">
        <v>21</v>
      </c>
      <c r="E265" s="156" t="s">
        <v>37</v>
      </c>
      <c r="F265" s="90"/>
      <c r="G265" s="90"/>
      <c r="H265" s="193">
        <f t="shared" si="10"/>
        <v>0</v>
      </c>
    </row>
    <row r="266" spans="1:8" ht="12.75">
      <c r="A266" s="189"/>
      <c r="B266" s="213" t="s">
        <v>404</v>
      </c>
      <c r="C266" s="169" t="s">
        <v>405</v>
      </c>
      <c r="D266" s="87">
        <v>7</v>
      </c>
      <c r="E266" s="156" t="s">
        <v>37</v>
      </c>
      <c r="F266" s="90"/>
      <c r="G266" s="90"/>
      <c r="H266" s="193">
        <f t="shared" si="10"/>
        <v>0</v>
      </c>
    </row>
    <row r="267" spans="1:8" ht="12.75">
      <c r="A267" s="189"/>
      <c r="B267" s="213" t="s">
        <v>406</v>
      </c>
      <c r="C267" s="169" t="s">
        <v>407</v>
      </c>
      <c r="D267" s="87">
        <v>1</v>
      </c>
      <c r="E267" s="156" t="s">
        <v>37</v>
      </c>
      <c r="F267" s="90"/>
      <c r="G267" s="90"/>
      <c r="H267" s="193">
        <f t="shared" si="10"/>
        <v>0</v>
      </c>
    </row>
    <row r="268" spans="1:8" ht="12.75">
      <c r="A268" s="189"/>
      <c r="B268" s="213" t="s">
        <v>408</v>
      </c>
      <c r="C268" s="169" t="s">
        <v>409</v>
      </c>
      <c r="D268" s="87"/>
      <c r="E268" s="156" t="s">
        <v>47</v>
      </c>
      <c r="F268" s="93"/>
      <c r="G268" s="93"/>
      <c r="H268" s="193"/>
    </row>
    <row r="269" spans="1:8" ht="12.75">
      <c r="A269" s="189"/>
      <c r="B269" s="213" t="s">
        <v>410</v>
      </c>
      <c r="C269" s="169" t="s">
        <v>411</v>
      </c>
      <c r="D269" s="87">
        <v>2</v>
      </c>
      <c r="E269" s="156" t="s">
        <v>37</v>
      </c>
      <c r="F269" s="90"/>
      <c r="G269" s="90"/>
      <c r="H269" s="193">
        <f t="shared" si="10"/>
        <v>0</v>
      </c>
    </row>
    <row r="270" spans="1:8" ht="12.75">
      <c r="A270" s="189"/>
      <c r="B270" s="213" t="s">
        <v>412</v>
      </c>
      <c r="C270" s="169" t="s">
        <v>413</v>
      </c>
      <c r="D270" s="87">
        <v>3</v>
      </c>
      <c r="E270" s="156" t="s">
        <v>37</v>
      </c>
      <c r="F270" s="90"/>
      <c r="G270" s="90"/>
      <c r="H270" s="193">
        <f t="shared" si="10"/>
        <v>0</v>
      </c>
    </row>
    <row r="271" spans="1:8" ht="12.75">
      <c r="A271" s="189"/>
      <c r="B271" s="213" t="s">
        <v>414</v>
      </c>
      <c r="C271" s="169" t="s">
        <v>415</v>
      </c>
      <c r="D271" s="87">
        <v>6</v>
      </c>
      <c r="E271" s="156" t="s">
        <v>37</v>
      </c>
      <c r="F271" s="90"/>
      <c r="G271" s="90"/>
      <c r="H271" s="193">
        <f t="shared" si="10"/>
        <v>0</v>
      </c>
    </row>
    <row r="272" spans="1:8" ht="12.75">
      <c r="A272" s="189"/>
      <c r="B272" s="213" t="s">
        <v>416</v>
      </c>
      <c r="C272" s="169" t="s">
        <v>417</v>
      </c>
      <c r="D272" s="87">
        <v>1</v>
      </c>
      <c r="E272" s="156" t="s">
        <v>37</v>
      </c>
      <c r="F272" s="90"/>
      <c r="G272" s="90"/>
      <c r="H272" s="193">
        <f t="shared" si="10"/>
        <v>0</v>
      </c>
    </row>
    <row r="273" spans="1:8" ht="12.75">
      <c r="A273" s="189"/>
      <c r="B273" s="213" t="s">
        <v>418</v>
      </c>
      <c r="C273" s="169" t="s">
        <v>730</v>
      </c>
      <c r="D273" s="87">
        <v>2200</v>
      </c>
      <c r="E273" s="156" t="s">
        <v>41</v>
      </c>
      <c r="F273" s="90"/>
      <c r="G273" s="90"/>
      <c r="H273" s="193">
        <f t="shared" si="10"/>
        <v>0</v>
      </c>
    </row>
    <row r="274" spans="1:8" ht="12.75">
      <c r="A274" s="189"/>
      <c r="B274" s="213" t="s">
        <v>419</v>
      </c>
      <c r="C274" s="169" t="s">
        <v>731</v>
      </c>
      <c r="D274" s="87">
        <v>950</v>
      </c>
      <c r="E274" s="156" t="s">
        <v>41</v>
      </c>
      <c r="F274" s="90"/>
      <c r="G274" s="90"/>
      <c r="H274" s="193">
        <f t="shared" si="10"/>
        <v>0</v>
      </c>
    </row>
    <row r="275" spans="1:8" ht="12.75">
      <c r="A275" s="189"/>
      <c r="B275" s="213" t="s">
        <v>420</v>
      </c>
      <c r="C275" s="169" t="s">
        <v>421</v>
      </c>
      <c r="D275" s="87">
        <v>15</v>
      </c>
      <c r="E275" s="156" t="s">
        <v>41</v>
      </c>
      <c r="F275" s="90"/>
      <c r="G275" s="90"/>
      <c r="H275" s="193">
        <f t="shared" si="10"/>
        <v>0</v>
      </c>
    </row>
    <row r="276" spans="1:8" ht="12.75">
      <c r="A276" s="189"/>
      <c r="B276" s="212">
        <v>3</v>
      </c>
      <c r="C276" s="169" t="s">
        <v>422</v>
      </c>
      <c r="D276" s="87"/>
      <c r="E276" s="156"/>
      <c r="F276" s="93"/>
      <c r="G276" s="93"/>
      <c r="H276" s="193"/>
    </row>
    <row r="277" spans="1:8" ht="25.5">
      <c r="A277" s="189"/>
      <c r="B277" s="219" t="s">
        <v>55</v>
      </c>
      <c r="C277" s="169" t="s">
        <v>423</v>
      </c>
      <c r="D277" s="87">
        <v>34</v>
      </c>
      <c r="E277" s="156" t="s">
        <v>37</v>
      </c>
      <c r="F277" s="90"/>
      <c r="G277" s="90"/>
      <c r="H277" s="193">
        <f t="shared" si="10"/>
        <v>0</v>
      </c>
    </row>
    <row r="278" spans="1:8" ht="25.5">
      <c r="A278" s="189"/>
      <c r="B278" s="219" t="s">
        <v>202</v>
      </c>
      <c r="C278" s="169" t="s">
        <v>424</v>
      </c>
      <c r="D278" s="87">
        <v>4</v>
      </c>
      <c r="E278" s="156" t="s">
        <v>37</v>
      </c>
      <c r="F278" s="90"/>
      <c r="G278" s="90"/>
      <c r="H278" s="193">
        <f t="shared" si="10"/>
        <v>0</v>
      </c>
    </row>
    <row r="279" spans="1:8" ht="38.25">
      <c r="A279" s="189"/>
      <c r="B279" s="219" t="s">
        <v>203</v>
      </c>
      <c r="C279" s="169" t="s">
        <v>425</v>
      </c>
      <c r="D279" s="87">
        <v>4</v>
      </c>
      <c r="E279" s="156" t="s">
        <v>37</v>
      </c>
      <c r="F279" s="90"/>
      <c r="G279" s="90"/>
      <c r="H279" s="193">
        <f t="shared" si="10"/>
        <v>0</v>
      </c>
    </row>
    <row r="280" spans="1:8" ht="38.25">
      <c r="A280" s="189"/>
      <c r="B280" s="219" t="s">
        <v>352</v>
      </c>
      <c r="C280" s="169" t="s">
        <v>426</v>
      </c>
      <c r="D280" s="87">
        <v>1</v>
      </c>
      <c r="E280" s="156" t="s">
        <v>37</v>
      </c>
      <c r="F280" s="90"/>
      <c r="G280" s="90"/>
      <c r="H280" s="193">
        <f t="shared" si="10"/>
        <v>0</v>
      </c>
    </row>
    <row r="281" spans="1:8" ht="12.75">
      <c r="A281" s="189"/>
      <c r="B281" s="219" t="s">
        <v>427</v>
      </c>
      <c r="C281" s="169" t="s">
        <v>428</v>
      </c>
      <c r="D281" s="87">
        <v>15</v>
      </c>
      <c r="E281" s="156" t="s">
        <v>37</v>
      </c>
      <c r="F281" s="90"/>
      <c r="G281" s="90"/>
      <c r="H281" s="193">
        <f t="shared" si="10"/>
        <v>0</v>
      </c>
    </row>
    <row r="282" spans="1:8" ht="12.75">
      <c r="A282" s="189"/>
      <c r="B282" s="219" t="s">
        <v>429</v>
      </c>
      <c r="C282" s="169" t="s">
        <v>430</v>
      </c>
      <c r="D282" s="87"/>
      <c r="E282" s="156"/>
      <c r="F282" s="93"/>
      <c r="G282" s="93"/>
      <c r="H282" s="193"/>
    </row>
    <row r="283" spans="1:8" ht="12.75">
      <c r="A283" s="189"/>
      <c r="B283" s="219" t="s">
        <v>431</v>
      </c>
      <c r="C283" s="169" t="s">
        <v>432</v>
      </c>
      <c r="D283" s="87">
        <v>8</v>
      </c>
      <c r="E283" s="156" t="s">
        <v>37</v>
      </c>
      <c r="F283" s="90"/>
      <c r="G283" s="90"/>
      <c r="H283" s="193">
        <f t="shared" si="10"/>
        <v>0</v>
      </c>
    </row>
    <row r="284" spans="1:8" ht="12.75">
      <c r="A284" s="189"/>
      <c r="B284" s="219" t="s">
        <v>433</v>
      </c>
      <c r="C284" s="169" t="s">
        <v>434</v>
      </c>
      <c r="D284" s="87">
        <v>3</v>
      </c>
      <c r="E284" s="156" t="s">
        <v>37</v>
      </c>
      <c r="F284" s="90"/>
      <c r="G284" s="90"/>
      <c r="H284" s="193">
        <f t="shared" si="10"/>
        <v>0</v>
      </c>
    </row>
    <row r="285" spans="1:8" ht="12.75">
      <c r="A285" s="189"/>
      <c r="B285" s="219" t="s">
        <v>435</v>
      </c>
      <c r="C285" s="169" t="s">
        <v>436</v>
      </c>
      <c r="D285" s="87">
        <v>33</v>
      </c>
      <c r="E285" s="156" t="s">
        <v>37</v>
      </c>
      <c r="F285" s="90"/>
      <c r="G285" s="90"/>
      <c r="H285" s="193">
        <f t="shared" si="10"/>
        <v>0</v>
      </c>
    </row>
    <row r="286" spans="1:8" ht="12.75">
      <c r="A286" s="189"/>
      <c r="B286" s="219" t="s">
        <v>437</v>
      </c>
      <c r="C286" s="169" t="s">
        <v>438</v>
      </c>
      <c r="D286" s="87">
        <v>15</v>
      </c>
      <c r="E286" s="156" t="s">
        <v>37</v>
      </c>
      <c r="F286" s="90"/>
      <c r="G286" s="90"/>
      <c r="H286" s="193">
        <f t="shared" si="10"/>
        <v>0</v>
      </c>
    </row>
    <row r="287" spans="1:8" ht="12.75">
      <c r="A287" s="189"/>
      <c r="B287" s="219" t="s">
        <v>439</v>
      </c>
      <c r="C287" s="169" t="s">
        <v>440</v>
      </c>
      <c r="D287" s="87">
        <v>35</v>
      </c>
      <c r="E287" s="156" t="s">
        <v>37</v>
      </c>
      <c r="F287" s="90"/>
      <c r="G287" s="90"/>
      <c r="H287" s="193">
        <f t="shared" si="10"/>
        <v>0</v>
      </c>
    </row>
    <row r="288" spans="1:8" ht="12.75">
      <c r="A288" s="189"/>
      <c r="B288" s="219" t="s">
        <v>441</v>
      </c>
      <c r="C288" s="169" t="s">
        <v>442</v>
      </c>
      <c r="D288" s="87"/>
      <c r="E288" s="156"/>
      <c r="F288" s="93"/>
      <c r="G288" s="93"/>
      <c r="H288" s="193"/>
    </row>
    <row r="289" spans="1:8" ht="12.75">
      <c r="A289" s="189"/>
      <c r="B289" s="219" t="s">
        <v>443</v>
      </c>
      <c r="C289" s="169" t="s">
        <v>444</v>
      </c>
      <c r="D289" s="87">
        <v>132</v>
      </c>
      <c r="E289" s="156" t="s">
        <v>37</v>
      </c>
      <c r="F289" s="90"/>
      <c r="G289" s="90"/>
      <c r="H289" s="193">
        <f t="shared" si="10"/>
        <v>0</v>
      </c>
    </row>
    <row r="290" spans="1:8" ht="12.75">
      <c r="A290" s="189"/>
      <c r="B290" s="219" t="s">
        <v>445</v>
      </c>
      <c r="C290" s="169" t="s">
        <v>446</v>
      </c>
      <c r="D290" s="87">
        <v>35</v>
      </c>
      <c r="E290" s="156" t="s">
        <v>37</v>
      </c>
      <c r="F290" s="90"/>
      <c r="G290" s="90"/>
      <c r="H290" s="193">
        <f t="shared" si="10"/>
        <v>0</v>
      </c>
    </row>
    <row r="291" spans="1:8" ht="12.75">
      <c r="A291" s="189"/>
      <c r="B291" s="219" t="s">
        <v>447</v>
      </c>
      <c r="C291" s="169" t="s">
        <v>448</v>
      </c>
      <c r="D291" s="87"/>
      <c r="E291" s="156"/>
      <c r="F291" s="93"/>
      <c r="G291" s="93"/>
      <c r="H291" s="193"/>
    </row>
    <row r="292" spans="1:8" ht="12.75">
      <c r="A292" s="189"/>
      <c r="B292" s="219" t="s">
        <v>449</v>
      </c>
      <c r="C292" s="169" t="s">
        <v>444</v>
      </c>
      <c r="D292" s="87">
        <v>38</v>
      </c>
      <c r="E292" s="156" t="s">
        <v>41</v>
      </c>
      <c r="F292" s="90"/>
      <c r="G292" s="90"/>
      <c r="H292" s="193">
        <f t="shared" si="10"/>
        <v>0</v>
      </c>
    </row>
    <row r="293" spans="1:8" ht="12.75">
      <c r="A293" s="189"/>
      <c r="B293" s="219" t="s">
        <v>450</v>
      </c>
      <c r="C293" s="169" t="s">
        <v>446</v>
      </c>
      <c r="D293" s="87">
        <v>25</v>
      </c>
      <c r="E293" s="156" t="s">
        <v>41</v>
      </c>
      <c r="F293" s="90"/>
      <c r="G293" s="90"/>
      <c r="H293" s="193">
        <f t="shared" si="10"/>
        <v>0</v>
      </c>
    </row>
    <row r="294" spans="1:8" ht="12.75">
      <c r="A294" s="189"/>
      <c r="B294" s="219" t="s">
        <v>451</v>
      </c>
      <c r="C294" s="169" t="s">
        <v>452</v>
      </c>
      <c r="D294" s="87">
        <v>20</v>
      </c>
      <c r="E294" s="156" t="s">
        <v>41</v>
      </c>
      <c r="F294" s="90"/>
      <c r="G294" s="90"/>
      <c r="H294" s="193">
        <f t="shared" si="10"/>
        <v>0</v>
      </c>
    </row>
    <row r="295" spans="1:8" ht="12.75">
      <c r="A295" s="189"/>
      <c r="B295" s="219" t="s">
        <v>453</v>
      </c>
      <c r="C295" s="169" t="s">
        <v>454</v>
      </c>
      <c r="D295" s="87"/>
      <c r="E295" s="156"/>
      <c r="F295" s="93"/>
      <c r="G295" s="93"/>
      <c r="H295" s="193"/>
    </row>
    <row r="296" spans="1:8" ht="12.75">
      <c r="A296" s="189"/>
      <c r="B296" s="219" t="s">
        <v>455</v>
      </c>
      <c r="C296" s="169" t="s">
        <v>446</v>
      </c>
      <c r="D296" s="87">
        <v>12</v>
      </c>
      <c r="E296" s="156" t="s">
        <v>41</v>
      </c>
      <c r="F296" s="90"/>
      <c r="G296" s="90"/>
      <c r="H296" s="193">
        <f t="shared" si="10"/>
        <v>0</v>
      </c>
    </row>
    <row r="297" spans="1:8" ht="12.75">
      <c r="A297" s="189"/>
      <c r="B297" s="219" t="s">
        <v>456</v>
      </c>
      <c r="C297" s="169" t="s">
        <v>457</v>
      </c>
      <c r="D297" s="87">
        <v>30</v>
      </c>
      <c r="E297" s="156" t="s">
        <v>41</v>
      </c>
      <c r="F297" s="90"/>
      <c r="G297" s="90"/>
      <c r="H297" s="193">
        <f t="shared" si="10"/>
        <v>0</v>
      </c>
    </row>
    <row r="298" spans="1:8" ht="25.5">
      <c r="A298" s="189"/>
      <c r="B298" s="219" t="s">
        <v>458</v>
      </c>
      <c r="C298" s="169" t="s">
        <v>459</v>
      </c>
      <c r="D298" s="87">
        <v>10</v>
      </c>
      <c r="E298" s="156" t="s">
        <v>37</v>
      </c>
      <c r="F298" s="90"/>
      <c r="G298" s="90"/>
      <c r="H298" s="193">
        <f t="shared" si="10"/>
        <v>0</v>
      </c>
    </row>
    <row r="299" spans="1:8" ht="25.5">
      <c r="A299" s="189"/>
      <c r="B299" s="219" t="s">
        <v>460</v>
      </c>
      <c r="C299" s="169" t="s">
        <v>461</v>
      </c>
      <c r="D299" s="87">
        <v>6</v>
      </c>
      <c r="E299" s="156" t="s">
        <v>37</v>
      </c>
      <c r="F299" s="90"/>
      <c r="G299" s="90"/>
      <c r="H299" s="193">
        <f t="shared" si="10"/>
        <v>0</v>
      </c>
    </row>
    <row r="300" spans="1:8" ht="12.75">
      <c r="A300" s="189"/>
      <c r="B300" s="219" t="s">
        <v>462</v>
      </c>
      <c r="C300" s="169" t="s">
        <v>463</v>
      </c>
      <c r="D300" s="87">
        <v>63</v>
      </c>
      <c r="E300" s="156" t="s">
        <v>41</v>
      </c>
      <c r="F300" s="90"/>
      <c r="G300" s="90"/>
      <c r="H300" s="193">
        <f t="shared" si="10"/>
        <v>0</v>
      </c>
    </row>
    <row r="301" spans="1:8" ht="12.75">
      <c r="A301" s="189"/>
      <c r="B301" s="219" t="s">
        <v>464</v>
      </c>
      <c r="C301" s="169" t="s">
        <v>465</v>
      </c>
      <c r="D301" s="87">
        <v>10</v>
      </c>
      <c r="E301" s="156" t="s">
        <v>37</v>
      </c>
      <c r="F301" s="90"/>
      <c r="G301" s="90"/>
      <c r="H301" s="193">
        <f aca="true" t="shared" si="11" ref="H301:H335">SUM(F301,G301)*D301</f>
        <v>0</v>
      </c>
    </row>
    <row r="302" spans="1:8" ht="12.75">
      <c r="A302" s="189"/>
      <c r="B302" s="219" t="s">
        <v>466</v>
      </c>
      <c r="C302" s="169" t="s">
        <v>467</v>
      </c>
      <c r="D302" s="87">
        <v>6</v>
      </c>
      <c r="E302" s="156" t="s">
        <v>37</v>
      </c>
      <c r="F302" s="90"/>
      <c r="G302" s="90"/>
      <c r="H302" s="193">
        <f t="shared" si="11"/>
        <v>0</v>
      </c>
    </row>
    <row r="303" spans="1:8" ht="12.75">
      <c r="A303" s="189"/>
      <c r="B303" s="219" t="s">
        <v>468</v>
      </c>
      <c r="C303" s="169" t="s">
        <v>469</v>
      </c>
      <c r="D303" s="87">
        <v>25</v>
      </c>
      <c r="E303" s="156" t="s">
        <v>41</v>
      </c>
      <c r="F303" s="90"/>
      <c r="G303" s="90"/>
      <c r="H303" s="193">
        <f t="shared" si="11"/>
        <v>0</v>
      </c>
    </row>
    <row r="304" spans="1:8" ht="12.75">
      <c r="A304" s="189"/>
      <c r="B304" s="219" t="s">
        <v>470</v>
      </c>
      <c r="C304" s="169" t="s">
        <v>471</v>
      </c>
      <c r="D304" s="87">
        <v>25</v>
      </c>
      <c r="E304" s="156" t="s">
        <v>41</v>
      </c>
      <c r="F304" s="90"/>
      <c r="G304" s="90"/>
      <c r="H304" s="193">
        <f t="shared" si="11"/>
        <v>0</v>
      </c>
    </row>
    <row r="305" spans="1:8" ht="12.75">
      <c r="A305" s="189"/>
      <c r="B305" s="219" t="s">
        <v>472</v>
      </c>
      <c r="C305" s="169" t="s">
        <v>473</v>
      </c>
      <c r="D305" s="87">
        <v>61</v>
      </c>
      <c r="E305" s="156" t="s">
        <v>41</v>
      </c>
      <c r="F305" s="90"/>
      <c r="G305" s="90"/>
      <c r="H305" s="193">
        <f t="shared" si="11"/>
        <v>0</v>
      </c>
    </row>
    <row r="306" spans="1:8" ht="12.75">
      <c r="A306" s="189"/>
      <c r="B306" s="219" t="s">
        <v>474</v>
      </c>
      <c r="C306" s="169" t="s">
        <v>471</v>
      </c>
      <c r="D306" s="87">
        <v>61</v>
      </c>
      <c r="E306" s="156" t="s">
        <v>41</v>
      </c>
      <c r="F306" s="90"/>
      <c r="G306" s="90"/>
      <c r="H306" s="193">
        <f t="shared" si="11"/>
        <v>0</v>
      </c>
    </row>
    <row r="307" spans="1:8" ht="12.75">
      <c r="A307" s="189"/>
      <c r="B307" s="219" t="s">
        <v>475</v>
      </c>
      <c r="C307" s="169" t="s">
        <v>476</v>
      </c>
      <c r="D307" s="87">
        <v>115</v>
      </c>
      <c r="E307" s="156" t="s">
        <v>37</v>
      </c>
      <c r="F307" s="90"/>
      <c r="G307" s="90"/>
      <c r="H307" s="193">
        <f t="shared" si="11"/>
        <v>0</v>
      </c>
    </row>
    <row r="308" spans="1:8" ht="12.75">
      <c r="A308" s="189"/>
      <c r="B308" s="219" t="s">
        <v>477</v>
      </c>
      <c r="C308" s="169" t="s">
        <v>478</v>
      </c>
      <c r="D308" s="87">
        <v>8</v>
      </c>
      <c r="E308" s="156" t="s">
        <v>37</v>
      </c>
      <c r="F308" s="90"/>
      <c r="G308" s="90"/>
      <c r="H308" s="193">
        <f t="shared" si="11"/>
        <v>0</v>
      </c>
    </row>
    <row r="309" spans="1:8" ht="12.75">
      <c r="A309" s="189"/>
      <c r="B309" s="219" t="s">
        <v>479</v>
      </c>
      <c r="C309" s="169" t="s">
        <v>480</v>
      </c>
      <c r="D309" s="87">
        <v>6</v>
      </c>
      <c r="E309" s="156" t="s">
        <v>37</v>
      </c>
      <c r="F309" s="90"/>
      <c r="G309" s="90"/>
      <c r="H309" s="193">
        <f t="shared" si="11"/>
        <v>0</v>
      </c>
    </row>
    <row r="310" spans="1:8" ht="12.75">
      <c r="A310" s="189"/>
      <c r="B310" s="219" t="s">
        <v>481</v>
      </c>
      <c r="C310" s="169" t="s">
        <v>482</v>
      </c>
      <c r="D310" s="87">
        <v>2</v>
      </c>
      <c r="E310" s="156" t="s">
        <v>37</v>
      </c>
      <c r="F310" s="90"/>
      <c r="G310" s="90"/>
      <c r="H310" s="193">
        <f t="shared" si="11"/>
        <v>0</v>
      </c>
    </row>
    <row r="311" spans="1:8" ht="12.75">
      <c r="A311" s="189"/>
      <c r="B311" s="219" t="s">
        <v>483</v>
      </c>
      <c r="C311" s="169" t="s">
        <v>484</v>
      </c>
      <c r="D311" s="87">
        <v>45</v>
      </c>
      <c r="E311" s="156" t="s">
        <v>37</v>
      </c>
      <c r="F311" s="90"/>
      <c r="G311" s="90"/>
      <c r="H311" s="193">
        <f t="shared" si="11"/>
        <v>0</v>
      </c>
    </row>
    <row r="312" spans="1:8" ht="12.75">
      <c r="A312" s="189"/>
      <c r="B312" s="219" t="s">
        <v>485</v>
      </c>
      <c r="C312" s="169" t="s">
        <v>486</v>
      </c>
      <c r="D312" s="87">
        <v>120</v>
      </c>
      <c r="E312" s="156" t="s">
        <v>41</v>
      </c>
      <c r="F312" s="90"/>
      <c r="G312" s="90"/>
      <c r="H312" s="193">
        <f t="shared" si="11"/>
        <v>0</v>
      </c>
    </row>
    <row r="313" spans="1:8" ht="12.75">
      <c r="A313" s="189"/>
      <c r="B313" s="219" t="s">
        <v>487</v>
      </c>
      <c r="C313" s="169" t="s">
        <v>488</v>
      </c>
      <c r="D313" s="87">
        <v>80</v>
      </c>
      <c r="E313" s="156" t="s">
        <v>37</v>
      </c>
      <c r="F313" s="90"/>
      <c r="G313" s="90"/>
      <c r="H313" s="193">
        <f t="shared" si="11"/>
        <v>0</v>
      </c>
    </row>
    <row r="314" spans="1:8" ht="12.75">
      <c r="A314" s="189"/>
      <c r="B314" s="219" t="s">
        <v>489</v>
      </c>
      <c r="C314" s="169" t="s">
        <v>490</v>
      </c>
      <c r="D314" s="87">
        <v>38</v>
      </c>
      <c r="E314" s="156" t="s">
        <v>491</v>
      </c>
      <c r="F314" s="90"/>
      <c r="G314" s="90"/>
      <c r="H314" s="193">
        <f t="shared" si="11"/>
        <v>0</v>
      </c>
    </row>
    <row r="315" spans="1:8" ht="12.75">
      <c r="A315" s="189"/>
      <c r="B315" s="219" t="s">
        <v>492</v>
      </c>
      <c r="C315" s="169" t="s">
        <v>493</v>
      </c>
      <c r="D315" s="87">
        <v>46</v>
      </c>
      <c r="E315" s="156" t="s">
        <v>37</v>
      </c>
      <c r="F315" s="90"/>
      <c r="G315" s="90"/>
      <c r="H315" s="193">
        <f t="shared" si="11"/>
        <v>0</v>
      </c>
    </row>
    <row r="316" spans="1:8" ht="12.75">
      <c r="A316" s="189"/>
      <c r="B316" s="219" t="s">
        <v>494</v>
      </c>
      <c r="C316" s="169" t="s">
        <v>495</v>
      </c>
      <c r="D316" s="87">
        <v>43</v>
      </c>
      <c r="E316" s="156" t="s">
        <v>37</v>
      </c>
      <c r="F316" s="90"/>
      <c r="G316" s="90"/>
      <c r="H316" s="193">
        <f t="shared" si="11"/>
        <v>0</v>
      </c>
    </row>
    <row r="317" spans="1:8" ht="12.75">
      <c r="A317" s="189"/>
      <c r="B317" s="219" t="s">
        <v>496</v>
      </c>
      <c r="C317" s="169" t="s">
        <v>497</v>
      </c>
      <c r="D317" s="87">
        <v>86</v>
      </c>
      <c r="E317" s="156" t="s">
        <v>37</v>
      </c>
      <c r="F317" s="90"/>
      <c r="G317" s="90"/>
      <c r="H317" s="193">
        <f t="shared" si="11"/>
        <v>0</v>
      </c>
    </row>
    <row r="318" spans="1:8" ht="12.75">
      <c r="A318" s="189"/>
      <c r="B318" s="219" t="s">
        <v>498</v>
      </c>
      <c r="C318" s="169" t="s">
        <v>499</v>
      </c>
      <c r="D318" s="87">
        <v>400</v>
      </c>
      <c r="E318" s="156" t="s">
        <v>385</v>
      </c>
      <c r="F318" s="90"/>
      <c r="G318" s="90"/>
      <c r="H318" s="193">
        <f t="shared" si="11"/>
        <v>0</v>
      </c>
    </row>
    <row r="319" spans="1:8" ht="12.75">
      <c r="A319" s="189"/>
      <c r="B319" s="219" t="s">
        <v>500</v>
      </c>
      <c r="C319" s="169" t="s">
        <v>501</v>
      </c>
      <c r="D319" s="87">
        <v>120</v>
      </c>
      <c r="E319" s="156" t="s">
        <v>37</v>
      </c>
      <c r="F319" s="90"/>
      <c r="G319" s="90"/>
      <c r="H319" s="193">
        <f t="shared" si="11"/>
        <v>0</v>
      </c>
    </row>
    <row r="320" spans="1:8" ht="12.75">
      <c r="A320" s="189"/>
      <c r="B320" s="219" t="s">
        <v>502</v>
      </c>
      <c r="C320" s="169" t="s">
        <v>503</v>
      </c>
      <c r="D320" s="87">
        <v>3</v>
      </c>
      <c r="E320" s="156" t="s">
        <v>37</v>
      </c>
      <c r="F320" s="90"/>
      <c r="G320" s="90"/>
      <c r="H320" s="193">
        <f t="shared" si="11"/>
        <v>0</v>
      </c>
    </row>
    <row r="321" spans="1:8" ht="12.75">
      <c r="A321" s="189"/>
      <c r="B321" s="219" t="s">
        <v>504</v>
      </c>
      <c r="C321" s="169" t="s">
        <v>505</v>
      </c>
      <c r="D321" s="87">
        <v>2</v>
      </c>
      <c r="E321" s="156" t="s">
        <v>37</v>
      </c>
      <c r="F321" s="90"/>
      <c r="G321" s="90"/>
      <c r="H321" s="193">
        <f t="shared" si="11"/>
        <v>0</v>
      </c>
    </row>
    <row r="322" spans="1:8" ht="12.75">
      <c r="A322" s="189"/>
      <c r="B322" s="219" t="s">
        <v>506</v>
      </c>
      <c r="C322" s="169" t="s">
        <v>507</v>
      </c>
      <c r="D322" s="87">
        <v>1</v>
      </c>
      <c r="E322" s="156" t="s">
        <v>37</v>
      </c>
      <c r="F322" s="90"/>
      <c r="G322" s="90"/>
      <c r="H322" s="193">
        <f t="shared" si="11"/>
        <v>0</v>
      </c>
    </row>
    <row r="323" spans="1:8" ht="12.75">
      <c r="A323" s="189"/>
      <c r="B323" s="219" t="s">
        <v>508</v>
      </c>
      <c r="C323" s="169" t="s">
        <v>509</v>
      </c>
      <c r="D323" s="87">
        <v>65</v>
      </c>
      <c r="E323" s="156" t="s">
        <v>41</v>
      </c>
      <c r="F323" s="90"/>
      <c r="G323" s="90"/>
      <c r="H323" s="193">
        <f t="shared" si="11"/>
        <v>0</v>
      </c>
    </row>
    <row r="324" spans="1:8" ht="12.75">
      <c r="A324" s="189"/>
      <c r="B324" s="219" t="s">
        <v>510</v>
      </c>
      <c r="C324" s="169" t="s">
        <v>511</v>
      </c>
      <c r="D324" s="87">
        <v>43</v>
      </c>
      <c r="E324" s="156" t="s">
        <v>385</v>
      </c>
      <c r="F324" s="90"/>
      <c r="G324" s="90"/>
      <c r="H324" s="193">
        <f t="shared" si="11"/>
        <v>0</v>
      </c>
    </row>
    <row r="325" spans="1:8" ht="12.75">
      <c r="A325" s="189"/>
      <c r="B325" s="219" t="s">
        <v>512</v>
      </c>
      <c r="C325" s="169" t="s">
        <v>513</v>
      </c>
      <c r="D325" s="87">
        <v>3</v>
      </c>
      <c r="E325" s="156" t="s">
        <v>379</v>
      </c>
      <c r="F325" s="90"/>
      <c r="G325" s="90"/>
      <c r="H325" s="193">
        <f t="shared" si="11"/>
        <v>0</v>
      </c>
    </row>
    <row r="326" spans="1:8" ht="12.75">
      <c r="A326" s="189"/>
      <c r="B326" s="219" t="s">
        <v>514</v>
      </c>
      <c r="C326" s="169" t="s">
        <v>732</v>
      </c>
      <c r="D326" s="87">
        <v>1</v>
      </c>
      <c r="E326" s="156" t="s">
        <v>379</v>
      </c>
      <c r="F326" s="90"/>
      <c r="G326" s="90"/>
      <c r="H326" s="193">
        <f t="shared" si="11"/>
        <v>0</v>
      </c>
    </row>
    <row r="327" spans="1:8" ht="25.5">
      <c r="A327" s="189"/>
      <c r="B327" s="219" t="s">
        <v>515</v>
      </c>
      <c r="C327" s="169" t="s">
        <v>733</v>
      </c>
      <c r="D327" s="87">
        <v>1</v>
      </c>
      <c r="E327" s="156" t="s">
        <v>379</v>
      </c>
      <c r="F327" s="90"/>
      <c r="G327" s="90"/>
      <c r="H327" s="193">
        <f t="shared" si="11"/>
        <v>0</v>
      </c>
    </row>
    <row r="328" spans="1:8" ht="12.75">
      <c r="A328" s="189"/>
      <c r="B328" s="219" t="s">
        <v>516</v>
      </c>
      <c r="C328" s="169" t="s">
        <v>517</v>
      </c>
      <c r="D328" s="87">
        <v>15</v>
      </c>
      <c r="E328" s="156" t="s">
        <v>41</v>
      </c>
      <c r="F328" s="90"/>
      <c r="G328" s="90"/>
      <c r="H328" s="193">
        <f t="shared" si="11"/>
        <v>0</v>
      </c>
    </row>
    <row r="329" spans="1:8" ht="12.75">
      <c r="A329" s="189"/>
      <c r="B329" s="219" t="s">
        <v>518</v>
      </c>
      <c r="C329" s="169" t="s">
        <v>519</v>
      </c>
      <c r="D329" s="87">
        <v>3</v>
      </c>
      <c r="E329" s="156" t="s">
        <v>37</v>
      </c>
      <c r="F329" s="90"/>
      <c r="G329" s="90"/>
      <c r="H329" s="193">
        <f t="shared" si="11"/>
        <v>0</v>
      </c>
    </row>
    <row r="330" spans="1:8" ht="25.5">
      <c r="A330" s="189"/>
      <c r="B330" s="219" t="s">
        <v>520</v>
      </c>
      <c r="C330" s="169" t="s">
        <v>521</v>
      </c>
      <c r="D330" s="87">
        <v>3</v>
      </c>
      <c r="E330" s="216" t="s">
        <v>379</v>
      </c>
      <c r="F330" s="90"/>
      <c r="G330" s="90"/>
      <c r="H330" s="193">
        <f t="shared" si="11"/>
        <v>0</v>
      </c>
    </row>
    <row r="331" spans="1:8" ht="51">
      <c r="A331" s="189"/>
      <c r="B331" s="219" t="s">
        <v>522</v>
      </c>
      <c r="C331" s="169" t="s">
        <v>523</v>
      </c>
      <c r="D331" s="87">
        <v>1</v>
      </c>
      <c r="E331" s="156" t="s">
        <v>37</v>
      </c>
      <c r="F331" s="90"/>
      <c r="G331" s="90"/>
      <c r="H331" s="193">
        <f t="shared" si="11"/>
        <v>0</v>
      </c>
    </row>
    <row r="332" spans="1:8" ht="12.75">
      <c r="A332" s="189"/>
      <c r="B332" s="212">
        <v>4</v>
      </c>
      <c r="C332" s="169" t="s">
        <v>524</v>
      </c>
      <c r="D332" s="87"/>
      <c r="E332" s="156"/>
      <c r="F332" s="93"/>
      <c r="G332" s="93"/>
      <c r="H332" s="193"/>
    </row>
    <row r="333" spans="1:8" ht="12.75">
      <c r="A333" s="189"/>
      <c r="B333" s="219" t="s">
        <v>56</v>
      </c>
      <c r="C333" s="169" t="s">
        <v>716</v>
      </c>
      <c r="D333" s="87">
        <v>3</v>
      </c>
      <c r="E333" s="156" t="s">
        <v>37</v>
      </c>
      <c r="F333" s="90"/>
      <c r="G333" s="90"/>
      <c r="H333" s="193">
        <f t="shared" si="11"/>
        <v>0</v>
      </c>
    </row>
    <row r="334" spans="1:8" ht="25.5">
      <c r="A334" s="189"/>
      <c r="B334" s="219" t="s">
        <v>192</v>
      </c>
      <c r="C334" s="169" t="s">
        <v>717</v>
      </c>
      <c r="D334" s="87">
        <v>2</v>
      </c>
      <c r="E334" s="156" t="s">
        <v>37</v>
      </c>
      <c r="F334" s="90"/>
      <c r="G334" s="90"/>
      <c r="H334" s="193">
        <f t="shared" si="11"/>
        <v>0</v>
      </c>
    </row>
    <row r="335" spans="1:8" ht="25.5">
      <c r="A335" s="189"/>
      <c r="B335" s="219" t="s">
        <v>204</v>
      </c>
      <c r="C335" s="169" t="s">
        <v>525</v>
      </c>
      <c r="D335" s="87">
        <v>3</v>
      </c>
      <c r="E335" s="156" t="s">
        <v>37</v>
      </c>
      <c r="F335" s="90"/>
      <c r="G335" s="90"/>
      <c r="H335" s="193">
        <f t="shared" si="11"/>
        <v>0</v>
      </c>
    </row>
    <row r="336" spans="1:8" ht="12.75">
      <c r="A336" s="135"/>
      <c r="B336" s="136"/>
      <c r="C336" s="199" t="s">
        <v>130</v>
      </c>
      <c r="D336" s="54"/>
      <c r="E336" s="55"/>
      <c r="F336" s="137">
        <f>SUMPRODUCT(D238:D335,F238:F335)</f>
        <v>0</v>
      </c>
      <c r="G336" s="138">
        <f>SUMPRODUCT(D238:D335,G238:G335)</f>
        <v>0</v>
      </c>
      <c r="H336" s="184">
        <f>SUM(H238:H335)</f>
        <v>0</v>
      </c>
    </row>
    <row r="337" spans="1:8" ht="12.75">
      <c r="A337" s="140"/>
      <c r="B337" s="153" t="s">
        <v>131</v>
      </c>
      <c r="C337" s="180" t="s">
        <v>132</v>
      </c>
      <c r="D337" s="207"/>
      <c r="E337" s="208"/>
      <c r="F337" s="209"/>
      <c r="G337" s="210"/>
      <c r="H337" s="211"/>
    </row>
    <row r="338" spans="1:8" ht="12.75">
      <c r="A338" s="189"/>
      <c r="B338" s="212">
        <v>1</v>
      </c>
      <c r="C338" s="169" t="s">
        <v>526</v>
      </c>
      <c r="D338" s="87"/>
      <c r="E338" s="156"/>
      <c r="F338" s="93"/>
      <c r="G338" s="93"/>
      <c r="H338" s="91"/>
    </row>
    <row r="339" spans="1:8" ht="12.75">
      <c r="A339" s="189"/>
      <c r="B339" s="212" t="s">
        <v>27</v>
      </c>
      <c r="C339" s="169" t="s">
        <v>527</v>
      </c>
      <c r="D339" s="87">
        <v>1900</v>
      </c>
      <c r="E339" s="156" t="s">
        <v>41</v>
      </c>
      <c r="F339" s="90"/>
      <c r="G339" s="90"/>
      <c r="H339" s="193">
        <f aca="true" t="shared" si="12" ref="H339:H395">SUM(F339,G339)*D339</f>
        <v>0</v>
      </c>
    </row>
    <row r="340" spans="1:8" ht="12.75">
      <c r="A340" s="189"/>
      <c r="B340" s="212" t="s">
        <v>43</v>
      </c>
      <c r="C340" s="169" t="s">
        <v>528</v>
      </c>
      <c r="D340" s="87">
        <v>120</v>
      </c>
      <c r="E340" s="156" t="s">
        <v>41</v>
      </c>
      <c r="F340" s="90"/>
      <c r="G340" s="90"/>
      <c r="H340" s="193">
        <f t="shared" si="12"/>
        <v>0</v>
      </c>
    </row>
    <row r="341" spans="1:8" ht="51">
      <c r="A341" s="189"/>
      <c r="B341" s="220" t="s">
        <v>44</v>
      </c>
      <c r="C341" s="169" t="s">
        <v>734</v>
      </c>
      <c r="D341" s="157">
        <v>1</v>
      </c>
      <c r="E341" s="158" t="s">
        <v>37</v>
      </c>
      <c r="F341" s="90"/>
      <c r="G341" s="90"/>
      <c r="H341" s="193">
        <f t="shared" si="12"/>
        <v>0</v>
      </c>
    </row>
    <row r="342" spans="1:8" ht="76.5">
      <c r="A342" s="189"/>
      <c r="B342" s="212" t="s">
        <v>45</v>
      </c>
      <c r="C342" s="169" t="s">
        <v>735</v>
      </c>
      <c r="D342" s="157">
        <v>1</v>
      </c>
      <c r="E342" s="158" t="s">
        <v>37</v>
      </c>
      <c r="F342" s="160"/>
      <c r="G342" s="160"/>
      <c r="H342" s="193">
        <f t="shared" si="12"/>
        <v>0</v>
      </c>
    </row>
    <row r="343" spans="1:8" ht="12.75">
      <c r="A343" s="189"/>
      <c r="B343" s="212" t="s">
        <v>128</v>
      </c>
      <c r="C343" s="169" t="s">
        <v>384</v>
      </c>
      <c r="D343" s="87">
        <v>1</v>
      </c>
      <c r="E343" s="156" t="s">
        <v>385</v>
      </c>
      <c r="F343" s="90"/>
      <c r="G343" s="90"/>
      <c r="H343" s="193">
        <f t="shared" si="12"/>
        <v>0</v>
      </c>
    </row>
    <row r="344" spans="1:8" ht="12.75">
      <c r="A344" s="189"/>
      <c r="B344" s="220" t="s">
        <v>195</v>
      </c>
      <c r="C344" s="169" t="s">
        <v>529</v>
      </c>
      <c r="D344" s="87"/>
      <c r="E344" s="156"/>
      <c r="F344" s="221"/>
      <c r="G344" s="93"/>
      <c r="H344" s="193"/>
    </row>
    <row r="345" spans="1:8" ht="12.75">
      <c r="A345" s="189"/>
      <c r="B345" s="212" t="s">
        <v>530</v>
      </c>
      <c r="C345" s="169" t="s">
        <v>531</v>
      </c>
      <c r="D345" s="87">
        <v>15</v>
      </c>
      <c r="E345" s="156" t="s">
        <v>37</v>
      </c>
      <c r="F345" s="90"/>
      <c r="G345" s="90"/>
      <c r="H345" s="193">
        <f t="shared" si="12"/>
        <v>0</v>
      </c>
    </row>
    <row r="346" spans="1:8" ht="12.75">
      <c r="A346" s="189"/>
      <c r="B346" s="212" t="s">
        <v>530</v>
      </c>
      <c r="C346" s="169" t="s">
        <v>532</v>
      </c>
      <c r="D346" s="87">
        <v>2</v>
      </c>
      <c r="E346" s="156" t="s">
        <v>37</v>
      </c>
      <c r="F346" s="90"/>
      <c r="G346" s="90"/>
      <c r="H346" s="193">
        <f t="shared" si="12"/>
        <v>0</v>
      </c>
    </row>
    <row r="347" spans="1:8" ht="12.75">
      <c r="A347" s="189"/>
      <c r="B347" s="212" t="s">
        <v>533</v>
      </c>
      <c r="C347" s="169" t="s">
        <v>534</v>
      </c>
      <c r="D347" s="87">
        <v>1</v>
      </c>
      <c r="E347" s="156" t="s">
        <v>37</v>
      </c>
      <c r="F347" s="90"/>
      <c r="G347" s="90"/>
      <c r="H347" s="193">
        <f t="shared" si="12"/>
        <v>0</v>
      </c>
    </row>
    <row r="348" spans="1:8" ht="12.75">
      <c r="A348" s="189"/>
      <c r="B348" s="219" t="s">
        <v>196</v>
      </c>
      <c r="C348" s="169" t="s">
        <v>415</v>
      </c>
      <c r="D348" s="87">
        <v>4</v>
      </c>
      <c r="E348" s="156" t="s">
        <v>37</v>
      </c>
      <c r="F348" s="90"/>
      <c r="G348" s="90"/>
      <c r="H348" s="193">
        <f t="shared" si="12"/>
        <v>0</v>
      </c>
    </row>
    <row r="349" spans="1:8" ht="12.75">
      <c r="A349" s="189"/>
      <c r="B349" s="219" t="s">
        <v>197</v>
      </c>
      <c r="C349" s="169" t="s">
        <v>535</v>
      </c>
      <c r="D349" s="87">
        <v>22</v>
      </c>
      <c r="E349" s="156" t="s">
        <v>41</v>
      </c>
      <c r="F349" s="90"/>
      <c r="G349" s="90"/>
      <c r="H349" s="193">
        <f t="shared" si="12"/>
        <v>0</v>
      </c>
    </row>
    <row r="350" spans="1:8" ht="12.75">
      <c r="A350" s="189"/>
      <c r="B350" s="219" t="s">
        <v>198</v>
      </c>
      <c r="C350" s="169" t="s">
        <v>536</v>
      </c>
      <c r="D350" s="87">
        <v>16</v>
      </c>
      <c r="E350" s="156" t="s">
        <v>41</v>
      </c>
      <c r="F350" s="90"/>
      <c r="G350" s="90"/>
      <c r="H350" s="193">
        <f t="shared" si="12"/>
        <v>0</v>
      </c>
    </row>
    <row r="351" spans="1:8" ht="12.75">
      <c r="A351" s="189"/>
      <c r="B351" s="219" t="s">
        <v>199</v>
      </c>
      <c r="C351" s="169" t="s">
        <v>537</v>
      </c>
      <c r="D351" s="87">
        <v>25</v>
      </c>
      <c r="E351" s="156" t="s">
        <v>37</v>
      </c>
      <c r="F351" s="90"/>
      <c r="G351" s="90"/>
      <c r="H351" s="193">
        <f t="shared" si="12"/>
        <v>0</v>
      </c>
    </row>
    <row r="352" spans="1:8" ht="12.75">
      <c r="A352" s="189"/>
      <c r="B352" s="219" t="s">
        <v>200</v>
      </c>
      <c r="C352" s="169" t="s">
        <v>538</v>
      </c>
      <c r="D352" s="87">
        <v>13</v>
      </c>
      <c r="E352" s="156" t="s">
        <v>37</v>
      </c>
      <c r="F352" s="90"/>
      <c r="G352" s="90"/>
      <c r="H352" s="193">
        <f t="shared" si="12"/>
        <v>0</v>
      </c>
    </row>
    <row r="353" spans="1:8" ht="12.75">
      <c r="A353" s="189"/>
      <c r="B353" s="219" t="s">
        <v>201</v>
      </c>
      <c r="C353" s="169" t="s">
        <v>539</v>
      </c>
      <c r="D353" s="87"/>
      <c r="E353" s="156"/>
      <c r="F353" s="93"/>
      <c r="G353" s="93"/>
      <c r="H353" s="193"/>
    </row>
    <row r="354" spans="1:8" ht="12.75">
      <c r="A354" s="189"/>
      <c r="B354" s="219" t="s">
        <v>380</v>
      </c>
      <c r="C354" s="169" t="s">
        <v>540</v>
      </c>
      <c r="D354" s="87">
        <v>9</v>
      </c>
      <c r="E354" s="156" t="s">
        <v>37</v>
      </c>
      <c r="F354" s="90"/>
      <c r="G354" s="90"/>
      <c r="H354" s="193">
        <f t="shared" si="12"/>
        <v>0</v>
      </c>
    </row>
    <row r="355" spans="1:8" ht="12.75">
      <c r="A355" s="189"/>
      <c r="B355" s="219" t="s">
        <v>541</v>
      </c>
      <c r="C355" s="169" t="s">
        <v>542</v>
      </c>
      <c r="D355" s="87">
        <v>15</v>
      </c>
      <c r="E355" s="156" t="s">
        <v>37</v>
      </c>
      <c r="F355" s="90"/>
      <c r="G355" s="90"/>
      <c r="H355" s="193">
        <f t="shared" si="12"/>
        <v>0</v>
      </c>
    </row>
    <row r="356" spans="1:8" ht="12.75">
      <c r="A356" s="189"/>
      <c r="B356" s="219" t="s">
        <v>543</v>
      </c>
      <c r="C356" s="169" t="s">
        <v>544</v>
      </c>
      <c r="D356" s="87">
        <v>1</v>
      </c>
      <c r="E356" s="156" t="s">
        <v>37</v>
      </c>
      <c r="F356" s="90"/>
      <c r="G356" s="90"/>
      <c r="H356" s="193">
        <f t="shared" si="12"/>
        <v>0</v>
      </c>
    </row>
    <row r="357" spans="1:8" ht="12.75">
      <c r="A357" s="189"/>
      <c r="B357" s="219" t="s">
        <v>545</v>
      </c>
      <c r="C357" s="169" t="s">
        <v>546</v>
      </c>
      <c r="D357" s="87">
        <v>1</v>
      </c>
      <c r="E357" s="156" t="s">
        <v>37</v>
      </c>
      <c r="F357" s="90"/>
      <c r="G357" s="90"/>
      <c r="H357" s="193">
        <f t="shared" si="12"/>
        <v>0</v>
      </c>
    </row>
    <row r="358" spans="1:8" ht="25.5">
      <c r="A358" s="189"/>
      <c r="B358" s="219" t="s">
        <v>547</v>
      </c>
      <c r="C358" s="169" t="s">
        <v>548</v>
      </c>
      <c r="D358" s="87">
        <v>63</v>
      </c>
      <c r="E358" s="156" t="s">
        <v>41</v>
      </c>
      <c r="F358" s="90"/>
      <c r="G358" s="90"/>
      <c r="H358" s="193">
        <f t="shared" si="12"/>
        <v>0</v>
      </c>
    </row>
    <row r="359" spans="1:8" ht="25.5">
      <c r="A359" s="189"/>
      <c r="B359" s="219" t="s">
        <v>549</v>
      </c>
      <c r="C359" s="169" t="s">
        <v>550</v>
      </c>
      <c r="D359" s="87">
        <v>15</v>
      </c>
      <c r="E359" s="156" t="s">
        <v>41</v>
      </c>
      <c r="F359" s="90"/>
      <c r="G359" s="90"/>
      <c r="H359" s="193">
        <f t="shared" si="12"/>
        <v>0</v>
      </c>
    </row>
    <row r="360" spans="1:8" ht="12.75">
      <c r="A360" s="189"/>
      <c r="B360" s="219" t="s">
        <v>551</v>
      </c>
      <c r="C360" s="169" t="s">
        <v>552</v>
      </c>
      <c r="D360" s="87">
        <v>15</v>
      </c>
      <c r="E360" s="156" t="s">
        <v>37</v>
      </c>
      <c r="F360" s="90"/>
      <c r="G360" s="90"/>
      <c r="H360" s="193">
        <f t="shared" si="12"/>
        <v>0</v>
      </c>
    </row>
    <row r="361" spans="1:8" ht="12.75">
      <c r="A361" s="189"/>
      <c r="B361" s="219" t="s">
        <v>553</v>
      </c>
      <c r="C361" s="169" t="s">
        <v>554</v>
      </c>
      <c r="D361" s="87">
        <v>10</v>
      </c>
      <c r="E361" s="156" t="s">
        <v>37</v>
      </c>
      <c r="F361" s="90"/>
      <c r="G361" s="90"/>
      <c r="H361" s="193">
        <f t="shared" si="12"/>
        <v>0</v>
      </c>
    </row>
    <row r="362" spans="1:8" ht="12.75">
      <c r="A362" s="189"/>
      <c r="B362" s="219" t="s">
        <v>555</v>
      </c>
      <c r="C362" s="169" t="s">
        <v>556</v>
      </c>
      <c r="D362" s="87">
        <v>10</v>
      </c>
      <c r="E362" s="156" t="s">
        <v>37</v>
      </c>
      <c r="F362" s="90"/>
      <c r="G362" s="90"/>
      <c r="H362" s="193">
        <f t="shared" si="12"/>
        <v>0</v>
      </c>
    </row>
    <row r="363" spans="1:8" ht="12.75">
      <c r="A363" s="189"/>
      <c r="B363" s="219" t="s">
        <v>557</v>
      </c>
      <c r="C363" s="169" t="s">
        <v>558</v>
      </c>
      <c r="D363" s="87">
        <v>2</v>
      </c>
      <c r="E363" s="156" t="s">
        <v>37</v>
      </c>
      <c r="F363" s="90"/>
      <c r="G363" s="90"/>
      <c r="H363" s="193">
        <f t="shared" si="12"/>
        <v>0</v>
      </c>
    </row>
    <row r="364" spans="1:8" ht="12.75">
      <c r="A364" s="189"/>
      <c r="B364" s="219" t="s">
        <v>559</v>
      </c>
      <c r="C364" s="169" t="s">
        <v>560</v>
      </c>
      <c r="D364" s="87">
        <v>12</v>
      </c>
      <c r="E364" s="156" t="s">
        <v>37</v>
      </c>
      <c r="F364" s="90"/>
      <c r="G364" s="90"/>
      <c r="H364" s="193">
        <f t="shared" si="12"/>
        <v>0</v>
      </c>
    </row>
    <row r="365" spans="1:8" ht="25.5">
      <c r="A365" s="189"/>
      <c r="B365" s="219" t="s">
        <v>561</v>
      </c>
      <c r="C365" s="169" t="s">
        <v>562</v>
      </c>
      <c r="D365" s="87">
        <v>31</v>
      </c>
      <c r="E365" s="156" t="s">
        <v>37</v>
      </c>
      <c r="F365" s="90"/>
      <c r="G365" s="90"/>
      <c r="H365" s="193">
        <f t="shared" si="12"/>
        <v>0</v>
      </c>
    </row>
    <row r="366" spans="1:8" ht="12.75">
      <c r="A366" s="189"/>
      <c r="B366" s="219" t="s">
        <v>563</v>
      </c>
      <c r="C366" s="169" t="s">
        <v>564</v>
      </c>
      <c r="D366" s="87">
        <v>1</v>
      </c>
      <c r="E366" s="156" t="s">
        <v>37</v>
      </c>
      <c r="F366" s="90"/>
      <c r="G366" s="90"/>
      <c r="H366" s="193">
        <f t="shared" si="12"/>
        <v>0</v>
      </c>
    </row>
    <row r="367" spans="1:8" ht="12.75">
      <c r="A367" s="189"/>
      <c r="B367" s="219" t="s">
        <v>565</v>
      </c>
      <c r="C367" s="169" t="s">
        <v>566</v>
      </c>
      <c r="D367" s="87">
        <v>38</v>
      </c>
      <c r="E367" s="156" t="s">
        <v>37</v>
      </c>
      <c r="F367" s="90"/>
      <c r="G367" s="90"/>
      <c r="H367" s="193">
        <f t="shared" si="12"/>
        <v>0</v>
      </c>
    </row>
    <row r="368" spans="1:8" ht="12.75">
      <c r="A368" s="189"/>
      <c r="B368" s="219" t="s">
        <v>567</v>
      </c>
      <c r="C368" s="169" t="s">
        <v>568</v>
      </c>
      <c r="D368" s="87">
        <v>30</v>
      </c>
      <c r="E368" s="156" t="s">
        <v>41</v>
      </c>
      <c r="F368" s="90"/>
      <c r="G368" s="90"/>
      <c r="H368" s="193">
        <f t="shared" si="12"/>
        <v>0</v>
      </c>
    </row>
    <row r="369" spans="1:8" ht="12.75">
      <c r="A369" s="189"/>
      <c r="B369" s="219" t="s">
        <v>569</v>
      </c>
      <c r="C369" s="169" t="s">
        <v>736</v>
      </c>
      <c r="D369" s="87">
        <v>1</v>
      </c>
      <c r="E369" s="156" t="s">
        <v>37</v>
      </c>
      <c r="F369" s="90"/>
      <c r="G369" s="90"/>
      <c r="H369" s="193">
        <f t="shared" si="12"/>
        <v>0</v>
      </c>
    </row>
    <row r="370" spans="1:8" ht="12.75">
      <c r="A370" s="189"/>
      <c r="B370" s="219" t="s">
        <v>570</v>
      </c>
      <c r="C370" s="169" t="s">
        <v>571</v>
      </c>
      <c r="D370" s="87">
        <v>38</v>
      </c>
      <c r="E370" s="156" t="s">
        <v>37</v>
      </c>
      <c r="F370" s="90"/>
      <c r="G370" s="90"/>
      <c r="H370" s="193">
        <f t="shared" si="12"/>
        <v>0</v>
      </c>
    </row>
    <row r="371" spans="1:8" ht="38.25">
      <c r="A371" s="189"/>
      <c r="B371" s="219" t="s">
        <v>572</v>
      </c>
      <c r="C371" s="169" t="s">
        <v>573</v>
      </c>
      <c r="D371" s="87">
        <v>6</v>
      </c>
      <c r="E371" s="156" t="s">
        <v>37</v>
      </c>
      <c r="F371" s="90"/>
      <c r="G371" s="90"/>
      <c r="H371" s="193">
        <f t="shared" si="12"/>
        <v>0</v>
      </c>
    </row>
    <row r="372" spans="1:8" ht="12.75">
      <c r="A372" s="189"/>
      <c r="B372" s="219" t="s">
        <v>574</v>
      </c>
      <c r="C372" s="169" t="s">
        <v>575</v>
      </c>
      <c r="D372" s="87">
        <v>6</v>
      </c>
      <c r="E372" s="156" t="s">
        <v>37</v>
      </c>
      <c r="F372" s="90"/>
      <c r="G372" s="90"/>
      <c r="H372" s="193">
        <f t="shared" si="12"/>
        <v>0</v>
      </c>
    </row>
    <row r="373" spans="1:8" ht="12.75">
      <c r="A373" s="189"/>
      <c r="B373" s="219" t="s">
        <v>576</v>
      </c>
      <c r="C373" s="169" t="s">
        <v>577</v>
      </c>
      <c r="D373" s="87">
        <v>6</v>
      </c>
      <c r="E373" s="156" t="s">
        <v>37</v>
      </c>
      <c r="F373" s="90"/>
      <c r="G373" s="90"/>
      <c r="H373" s="193">
        <f t="shared" si="12"/>
        <v>0</v>
      </c>
    </row>
    <row r="374" spans="1:8" ht="12.75">
      <c r="A374" s="189"/>
      <c r="B374" s="219" t="s">
        <v>578</v>
      </c>
      <c r="C374" s="169" t="s">
        <v>579</v>
      </c>
      <c r="D374" s="87">
        <v>6</v>
      </c>
      <c r="E374" s="156" t="s">
        <v>37</v>
      </c>
      <c r="F374" s="90"/>
      <c r="G374" s="90"/>
      <c r="H374" s="193">
        <f t="shared" si="12"/>
        <v>0</v>
      </c>
    </row>
    <row r="375" spans="1:8" ht="12.75">
      <c r="A375" s="189"/>
      <c r="B375" s="219" t="s">
        <v>580</v>
      </c>
      <c r="C375" s="169" t="s">
        <v>581</v>
      </c>
      <c r="D375" s="87">
        <v>6</v>
      </c>
      <c r="E375" s="156" t="s">
        <v>37</v>
      </c>
      <c r="F375" s="90"/>
      <c r="G375" s="90"/>
      <c r="H375" s="193">
        <f t="shared" si="12"/>
        <v>0</v>
      </c>
    </row>
    <row r="376" spans="1:8" ht="12.75">
      <c r="A376" s="189"/>
      <c r="B376" s="212">
        <v>2</v>
      </c>
      <c r="C376" s="169" t="s">
        <v>582</v>
      </c>
      <c r="D376" s="87"/>
      <c r="E376" s="156"/>
      <c r="F376" s="93"/>
      <c r="G376" s="93"/>
      <c r="H376" s="193"/>
    </row>
    <row r="377" spans="1:8" ht="25.5">
      <c r="A377" s="189"/>
      <c r="B377" s="219" t="s">
        <v>42</v>
      </c>
      <c r="C377" s="169" t="s">
        <v>583</v>
      </c>
      <c r="D377" s="87">
        <v>8</v>
      </c>
      <c r="E377" s="156" t="s">
        <v>37</v>
      </c>
      <c r="F377" s="90"/>
      <c r="G377" s="90"/>
      <c r="H377" s="193">
        <f t="shared" si="12"/>
        <v>0</v>
      </c>
    </row>
    <row r="378" spans="1:8" ht="25.5">
      <c r="A378" s="189"/>
      <c r="B378" s="219" t="s">
        <v>46</v>
      </c>
      <c r="C378" s="169" t="s">
        <v>584</v>
      </c>
      <c r="D378" s="87">
        <v>7</v>
      </c>
      <c r="E378" s="156" t="s">
        <v>37</v>
      </c>
      <c r="F378" s="90"/>
      <c r="G378" s="90"/>
      <c r="H378" s="193">
        <f t="shared" si="12"/>
        <v>0</v>
      </c>
    </row>
    <row r="379" spans="1:8" ht="25.5">
      <c r="A379" s="189"/>
      <c r="B379" s="219" t="s">
        <v>51</v>
      </c>
      <c r="C379" s="169" t="s">
        <v>585</v>
      </c>
      <c r="D379" s="87">
        <v>2</v>
      </c>
      <c r="E379" s="156" t="s">
        <v>37</v>
      </c>
      <c r="F379" s="90"/>
      <c r="G379" s="90"/>
      <c r="H379" s="193">
        <f t="shared" si="12"/>
        <v>0</v>
      </c>
    </row>
    <row r="380" spans="1:8" ht="12.75">
      <c r="A380" s="189"/>
      <c r="B380" s="219" t="s">
        <v>114</v>
      </c>
      <c r="C380" s="169" t="s">
        <v>586</v>
      </c>
      <c r="D380" s="87">
        <v>25</v>
      </c>
      <c r="E380" s="156" t="s">
        <v>37</v>
      </c>
      <c r="F380" s="90"/>
      <c r="G380" s="90"/>
      <c r="H380" s="193">
        <f t="shared" si="12"/>
        <v>0</v>
      </c>
    </row>
    <row r="381" spans="1:8" ht="12.75">
      <c r="A381" s="189"/>
      <c r="B381" s="219" t="s">
        <v>151</v>
      </c>
      <c r="C381" s="169" t="s">
        <v>737</v>
      </c>
      <c r="D381" s="87">
        <v>1085</v>
      </c>
      <c r="E381" s="156" t="s">
        <v>41</v>
      </c>
      <c r="F381" s="90"/>
      <c r="G381" s="90"/>
      <c r="H381" s="193">
        <f t="shared" si="12"/>
        <v>0</v>
      </c>
    </row>
    <row r="382" spans="1:8" ht="38.25">
      <c r="A382" s="189"/>
      <c r="B382" s="219" t="s">
        <v>302</v>
      </c>
      <c r="C382" s="169" t="s">
        <v>605</v>
      </c>
      <c r="D382" s="87">
        <v>1</v>
      </c>
      <c r="E382" s="156" t="s">
        <v>37</v>
      </c>
      <c r="F382" s="90"/>
      <c r="G382" s="90"/>
      <c r="H382" s="193">
        <f t="shared" si="12"/>
        <v>0</v>
      </c>
    </row>
    <row r="383" spans="1:8" ht="12.75">
      <c r="A383" s="189"/>
      <c r="B383" s="219" t="s">
        <v>400</v>
      </c>
      <c r="C383" s="169" t="s">
        <v>587</v>
      </c>
      <c r="D383" s="87">
        <v>2</v>
      </c>
      <c r="E383" s="156" t="s">
        <v>37</v>
      </c>
      <c r="F383" s="90"/>
      <c r="G383" s="90"/>
      <c r="H383" s="193">
        <f t="shared" si="12"/>
        <v>0</v>
      </c>
    </row>
    <row r="384" spans="1:8" ht="25.5">
      <c r="A384" s="189"/>
      <c r="B384" s="219" t="s">
        <v>408</v>
      </c>
      <c r="C384" s="169" t="s">
        <v>588</v>
      </c>
      <c r="D384" s="87">
        <v>4</v>
      </c>
      <c r="E384" s="156" t="s">
        <v>37</v>
      </c>
      <c r="F384" s="90"/>
      <c r="G384" s="90"/>
      <c r="H384" s="193">
        <f t="shared" si="12"/>
        <v>0</v>
      </c>
    </row>
    <row r="385" spans="1:8" ht="12.75">
      <c r="A385" s="189"/>
      <c r="B385" s="219" t="s">
        <v>414</v>
      </c>
      <c r="C385" s="169" t="s">
        <v>589</v>
      </c>
      <c r="D385" s="87">
        <v>24</v>
      </c>
      <c r="E385" s="156" t="s">
        <v>37</v>
      </c>
      <c r="F385" s="90"/>
      <c r="G385" s="90"/>
      <c r="H385" s="193">
        <f t="shared" si="12"/>
        <v>0</v>
      </c>
    </row>
    <row r="386" spans="1:8" ht="12.75">
      <c r="A386" s="189"/>
      <c r="B386" s="219" t="s">
        <v>416</v>
      </c>
      <c r="C386" s="169" t="s">
        <v>590</v>
      </c>
      <c r="D386" s="87">
        <v>24</v>
      </c>
      <c r="E386" s="156" t="s">
        <v>37</v>
      </c>
      <c r="F386" s="90"/>
      <c r="G386" s="90"/>
      <c r="H386" s="193">
        <f t="shared" si="12"/>
        <v>0</v>
      </c>
    </row>
    <row r="387" spans="1:8" ht="12.75">
      <c r="A387" s="189"/>
      <c r="B387" s="219" t="s">
        <v>418</v>
      </c>
      <c r="C387" s="169" t="s">
        <v>591</v>
      </c>
      <c r="D387" s="87">
        <v>2</v>
      </c>
      <c r="E387" s="156" t="s">
        <v>37</v>
      </c>
      <c r="F387" s="90"/>
      <c r="G387" s="90"/>
      <c r="H387" s="193">
        <f t="shared" si="12"/>
        <v>0</v>
      </c>
    </row>
    <row r="388" spans="1:8" ht="12.75">
      <c r="A388" s="189"/>
      <c r="B388" s="219" t="s">
        <v>419</v>
      </c>
      <c r="C388" s="169" t="s">
        <v>592</v>
      </c>
      <c r="D388" s="87">
        <v>4</v>
      </c>
      <c r="E388" s="156" t="s">
        <v>37</v>
      </c>
      <c r="F388" s="90"/>
      <c r="G388" s="90"/>
      <c r="H388" s="193">
        <f t="shared" si="12"/>
        <v>0</v>
      </c>
    </row>
    <row r="389" spans="1:8" ht="12.75">
      <c r="A389" s="189"/>
      <c r="B389" s="219" t="s">
        <v>420</v>
      </c>
      <c r="C389" s="169" t="s">
        <v>593</v>
      </c>
      <c r="D389" s="87">
        <v>1</v>
      </c>
      <c r="E389" s="156" t="s">
        <v>37</v>
      </c>
      <c r="F389" s="90"/>
      <c r="G389" s="90"/>
      <c r="H389" s="193">
        <f t="shared" si="12"/>
        <v>0</v>
      </c>
    </row>
    <row r="390" spans="1:8" ht="38.25">
      <c r="A390" s="189"/>
      <c r="B390" s="219" t="s">
        <v>594</v>
      </c>
      <c r="C390" s="169" t="s">
        <v>718</v>
      </c>
      <c r="D390" s="87">
        <v>1</v>
      </c>
      <c r="E390" s="156" t="s">
        <v>37</v>
      </c>
      <c r="F390" s="90"/>
      <c r="G390" s="90"/>
      <c r="H390" s="193">
        <f t="shared" si="12"/>
        <v>0</v>
      </c>
    </row>
    <row r="391" spans="1:8" ht="12.75">
      <c r="A391" s="189"/>
      <c r="B391" s="219" t="s">
        <v>595</v>
      </c>
      <c r="C391" s="169" t="s">
        <v>596</v>
      </c>
      <c r="D391" s="87">
        <v>9</v>
      </c>
      <c r="E391" s="156" t="s">
        <v>37</v>
      </c>
      <c r="F391" s="90"/>
      <c r="G391" s="90"/>
      <c r="H391" s="193">
        <f t="shared" si="12"/>
        <v>0</v>
      </c>
    </row>
    <row r="392" spans="1:8" ht="25.5">
      <c r="A392" s="189"/>
      <c r="B392" s="219" t="s">
        <v>597</v>
      </c>
      <c r="C392" s="169" t="s">
        <v>598</v>
      </c>
      <c r="D392" s="87">
        <v>6</v>
      </c>
      <c r="E392" s="156" t="s">
        <v>37</v>
      </c>
      <c r="F392" s="90"/>
      <c r="G392" s="90"/>
      <c r="H392" s="193">
        <f t="shared" si="12"/>
        <v>0</v>
      </c>
    </row>
    <row r="393" spans="1:8" ht="12.75">
      <c r="A393" s="189"/>
      <c r="B393" s="219" t="s">
        <v>599</v>
      </c>
      <c r="C393" s="169" t="s">
        <v>600</v>
      </c>
      <c r="D393" s="87">
        <v>1</v>
      </c>
      <c r="E393" s="156" t="s">
        <v>37</v>
      </c>
      <c r="F393" s="90"/>
      <c r="G393" s="90"/>
      <c r="H393" s="193">
        <f t="shared" si="12"/>
        <v>0</v>
      </c>
    </row>
    <row r="394" spans="1:8" ht="25.5">
      <c r="A394" s="189"/>
      <c r="B394" s="219" t="s">
        <v>601</v>
      </c>
      <c r="C394" s="169" t="s">
        <v>602</v>
      </c>
      <c r="D394" s="87">
        <v>1</v>
      </c>
      <c r="E394" s="156" t="s">
        <v>37</v>
      </c>
      <c r="F394" s="90"/>
      <c r="G394" s="90"/>
      <c r="H394" s="193">
        <f t="shared" si="12"/>
        <v>0</v>
      </c>
    </row>
    <row r="395" spans="1:8" ht="12.75">
      <c r="A395" s="189"/>
      <c r="B395" s="219" t="s">
        <v>603</v>
      </c>
      <c r="C395" s="169" t="s">
        <v>604</v>
      </c>
      <c r="D395" s="87">
        <v>42</v>
      </c>
      <c r="E395" s="156" t="s">
        <v>37</v>
      </c>
      <c r="F395" s="90"/>
      <c r="G395" s="90"/>
      <c r="H395" s="193">
        <f t="shared" si="12"/>
        <v>0</v>
      </c>
    </row>
    <row r="396" spans="1:8" ht="12.75">
      <c r="A396" s="135"/>
      <c r="B396" s="136"/>
      <c r="C396" s="199" t="s">
        <v>133</v>
      </c>
      <c r="D396" s="54"/>
      <c r="E396" s="55"/>
      <c r="F396" s="137">
        <f>SUMPRODUCT(D338:D395,F338:F395)</f>
        <v>0</v>
      </c>
      <c r="G396" s="138">
        <f>SUMPRODUCT(D338:D395,G338:G395)</f>
        <v>0</v>
      </c>
      <c r="H396" s="184">
        <f>SUM(H338:H395)</f>
        <v>0</v>
      </c>
    </row>
    <row r="397" spans="1:8" ht="12.75">
      <c r="A397" s="140"/>
      <c r="B397" s="153" t="s">
        <v>134</v>
      </c>
      <c r="C397" s="180" t="s">
        <v>135</v>
      </c>
      <c r="D397" s="207"/>
      <c r="E397" s="208"/>
      <c r="F397" s="209"/>
      <c r="G397" s="210"/>
      <c r="H397" s="211"/>
    </row>
    <row r="398" spans="1:8" ht="12.75">
      <c r="A398" s="189"/>
      <c r="B398" s="212" t="s">
        <v>27</v>
      </c>
      <c r="C398" s="169" t="s">
        <v>606</v>
      </c>
      <c r="D398" s="87">
        <v>40</v>
      </c>
      <c r="E398" s="156" t="s">
        <v>41</v>
      </c>
      <c r="F398" s="90"/>
      <c r="G398" s="90"/>
      <c r="H398" s="193">
        <f aca="true" t="shared" si="13" ref="H398:H411">SUM(F398,G398)*D398</f>
        <v>0</v>
      </c>
    </row>
    <row r="399" spans="1:8" ht="12.75">
      <c r="A399" s="189"/>
      <c r="B399" s="212" t="s">
        <v>43</v>
      </c>
      <c r="C399" s="169" t="s">
        <v>607</v>
      </c>
      <c r="D399" s="87">
        <v>20</v>
      </c>
      <c r="E399" s="156" t="s">
        <v>41</v>
      </c>
      <c r="F399" s="90"/>
      <c r="G399" s="90"/>
      <c r="H399" s="193">
        <f t="shared" si="13"/>
        <v>0</v>
      </c>
    </row>
    <row r="400" spans="1:8" ht="12.75">
      <c r="A400" s="189"/>
      <c r="B400" s="212" t="s">
        <v>44</v>
      </c>
      <c r="C400" s="169" t="s">
        <v>608</v>
      </c>
      <c r="D400" s="87">
        <v>25</v>
      </c>
      <c r="E400" s="156" t="s">
        <v>41</v>
      </c>
      <c r="F400" s="90"/>
      <c r="G400" s="90"/>
      <c r="H400" s="193">
        <f t="shared" si="13"/>
        <v>0</v>
      </c>
    </row>
    <row r="401" spans="1:8" ht="12.75">
      <c r="A401" s="189"/>
      <c r="B401" s="212" t="s">
        <v>45</v>
      </c>
      <c r="C401" s="169" t="s">
        <v>609</v>
      </c>
      <c r="D401" s="87">
        <v>1</v>
      </c>
      <c r="E401" s="156" t="s">
        <v>37</v>
      </c>
      <c r="F401" s="90"/>
      <c r="G401" s="90"/>
      <c r="H401" s="193">
        <f t="shared" si="13"/>
        <v>0</v>
      </c>
    </row>
    <row r="402" spans="1:8" ht="12.75">
      <c r="A402" s="189"/>
      <c r="B402" s="212" t="s">
        <v>128</v>
      </c>
      <c r="C402" s="169" t="s">
        <v>610</v>
      </c>
      <c r="D402" s="87">
        <v>1</v>
      </c>
      <c r="E402" s="156" t="s">
        <v>37</v>
      </c>
      <c r="F402" s="90"/>
      <c r="G402" s="90"/>
      <c r="H402" s="193">
        <f t="shared" si="13"/>
        <v>0</v>
      </c>
    </row>
    <row r="403" spans="1:8" ht="12.75">
      <c r="A403" s="189"/>
      <c r="B403" s="212" t="s">
        <v>195</v>
      </c>
      <c r="C403" s="169" t="s">
        <v>611</v>
      </c>
      <c r="D403" s="87">
        <v>2</v>
      </c>
      <c r="E403" s="156" t="s">
        <v>37</v>
      </c>
      <c r="F403" s="90"/>
      <c r="G403" s="90"/>
      <c r="H403" s="193">
        <f t="shared" si="13"/>
        <v>0</v>
      </c>
    </row>
    <row r="404" spans="1:8" ht="25.5">
      <c r="A404" s="189"/>
      <c r="B404" s="212" t="s">
        <v>196</v>
      </c>
      <c r="C404" s="169" t="s">
        <v>588</v>
      </c>
      <c r="D404" s="87">
        <v>2</v>
      </c>
      <c r="E404" s="156" t="s">
        <v>37</v>
      </c>
      <c r="F404" s="90"/>
      <c r="G404" s="90"/>
      <c r="H404" s="193">
        <f t="shared" si="13"/>
        <v>0</v>
      </c>
    </row>
    <row r="405" spans="1:8" ht="12.75">
      <c r="A405" s="189"/>
      <c r="B405" s="212" t="s">
        <v>197</v>
      </c>
      <c r="C405" s="169" t="s">
        <v>591</v>
      </c>
      <c r="D405" s="87">
        <v>2</v>
      </c>
      <c r="E405" s="156" t="s">
        <v>37</v>
      </c>
      <c r="F405" s="90"/>
      <c r="G405" s="90"/>
      <c r="H405" s="193">
        <f t="shared" si="13"/>
        <v>0</v>
      </c>
    </row>
    <row r="406" spans="1:8" ht="12.75">
      <c r="A406" s="189"/>
      <c r="B406" s="212" t="s">
        <v>198</v>
      </c>
      <c r="C406" s="169" t="s">
        <v>612</v>
      </c>
      <c r="D406" s="87">
        <v>4</v>
      </c>
      <c r="E406" s="156" t="s">
        <v>37</v>
      </c>
      <c r="F406" s="90"/>
      <c r="G406" s="90"/>
      <c r="H406" s="193">
        <f t="shared" si="13"/>
        <v>0</v>
      </c>
    </row>
    <row r="407" spans="1:8" ht="12.75">
      <c r="A407" s="189"/>
      <c r="B407" s="212" t="s">
        <v>199</v>
      </c>
      <c r="C407" s="169" t="s">
        <v>613</v>
      </c>
      <c r="D407" s="87">
        <v>4</v>
      </c>
      <c r="E407" s="156" t="s">
        <v>37</v>
      </c>
      <c r="F407" s="90"/>
      <c r="G407" s="90"/>
      <c r="H407" s="193">
        <f t="shared" si="13"/>
        <v>0</v>
      </c>
    </row>
    <row r="408" spans="1:8" ht="12.75">
      <c r="A408" s="189"/>
      <c r="B408" s="212" t="s">
        <v>200</v>
      </c>
      <c r="C408" s="169" t="s">
        <v>614</v>
      </c>
      <c r="D408" s="87">
        <v>4</v>
      </c>
      <c r="E408" s="156" t="s">
        <v>37</v>
      </c>
      <c r="F408" s="90"/>
      <c r="G408" s="90"/>
      <c r="H408" s="193">
        <f t="shared" si="13"/>
        <v>0</v>
      </c>
    </row>
    <row r="409" spans="1:8" ht="25.5">
      <c r="A409" s="189"/>
      <c r="B409" s="212" t="s">
        <v>201</v>
      </c>
      <c r="C409" s="169" t="s">
        <v>615</v>
      </c>
      <c r="D409" s="87">
        <v>1</v>
      </c>
      <c r="E409" s="156" t="s">
        <v>37</v>
      </c>
      <c r="F409" s="90"/>
      <c r="G409" s="90"/>
      <c r="H409" s="193">
        <f t="shared" si="13"/>
        <v>0</v>
      </c>
    </row>
    <row r="410" spans="1:8" ht="12.75">
      <c r="A410" s="189"/>
      <c r="B410" s="212" t="s">
        <v>380</v>
      </c>
      <c r="C410" s="169" t="s">
        <v>616</v>
      </c>
      <c r="D410" s="87">
        <v>16</v>
      </c>
      <c r="E410" s="156" t="s">
        <v>37</v>
      </c>
      <c r="F410" s="90"/>
      <c r="G410" s="90"/>
      <c r="H410" s="193">
        <f t="shared" si="13"/>
        <v>0</v>
      </c>
    </row>
    <row r="411" spans="1:8" ht="12.75">
      <c r="A411" s="189"/>
      <c r="B411" s="212" t="s">
        <v>541</v>
      </c>
      <c r="C411" s="169" t="s">
        <v>617</v>
      </c>
      <c r="D411" s="87">
        <v>16</v>
      </c>
      <c r="E411" s="156" t="s">
        <v>37</v>
      </c>
      <c r="F411" s="90"/>
      <c r="G411" s="90"/>
      <c r="H411" s="193">
        <f t="shared" si="13"/>
        <v>0</v>
      </c>
    </row>
    <row r="412" spans="1:8" ht="12.75">
      <c r="A412" s="135"/>
      <c r="B412" s="136"/>
      <c r="C412" s="199" t="s">
        <v>136</v>
      </c>
      <c r="D412" s="54"/>
      <c r="E412" s="55"/>
      <c r="F412" s="137">
        <f>SUMPRODUCT(D398:D411,F398:F411)</f>
        <v>0</v>
      </c>
      <c r="G412" s="138">
        <f>SUMPRODUCT(D398:D411,G398:G411)</f>
        <v>0</v>
      </c>
      <c r="H412" s="184">
        <f>SUM(H398:H411)</f>
        <v>0</v>
      </c>
    </row>
    <row r="413" spans="1:8" ht="12.75">
      <c r="A413" s="140"/>
      <c r="B413" s="153" t="s">
        <v>137</v>
      </c>
      <c r="C413" s="180" t="s">
        <v>629</v>
      </c>
      <c r="D413" s="207"/>
      <c r="E413" s="208"/>
      <c r="F413" s="209"/>
      <c r="G413" s="210"/>
      <c r="H413" s="211"/>
    </row>
    <row r="414" spans="1:8" ht="12.75">
      <c r="A414" s="189"/>
      <c r="B414" s="212">
        <v>1</v>
      </c>
      <c r="C414" s="169" t="s">
        <v>719</v>
      </c>
      <c r="D414" s="87"/>
      <c r="E414" s="156"/>
      <c r="F414" s="93"/>
      <c r="G414" s="93"/>
      <c r="H414" s="222"/>
    </row>
    <row r="415" spans="1:8" ht="12.75">
      <c r="A415" s="189"/>
      <c r="B415" s="212" t="s">
        <v>27</v>
      </c>
      <c r="C415" s="169" t="s">
        <v>618</v>
      </c>
      <c r="D415" s="87">
        <v>1</v>
      </c>
      <c r="E415" s="156" t="s">
        <v>37</v>
      </c>
      <c r="F415" s="90"/>
      <c r="G415" s="90"/>
      <c r="H415" s="193">
        <f aca="true" t="shared" si="14" ref="H415:H425">SUM(F415,G415)*D415</f>
        <v>0</v>
      </c>
    </row>
    <row r="416" spans="1:8" ht="25.5">
      <c r="A416" s="189"/>
      <c r="B416" s="212" t="s">
        <v>43</v>
      </c>
      <c r="C416" s="169" t="s">
        <v>619</v>
      </c>
      <c r="D416" s="87">
        <v>1</v>
      </c>
      <c r="E416" s="156" t="s">
        <v>37</v>
      </c>
      <c r="F416" s="90"/>
      <c r="G416" s="90"/>
      <c r="H416" s="193">
        <f t="shared" si="14"/>
        <v>0</v>
      </c>
    </row>
    <row r="417" spans="1:8" ht="12.75">
      <c r="A417" s="189"/>
      <c r="B417" s="212" t="s">
        <v>44</v>
      </c>
      <c r="C417" s="169" t="s">
        <v>620</v>
      </c>
      <c r="D417" s="87">
        <v>97</v>
      </c>
      <c r="E417" s="156" t="s">
        <v>41</v>
      </c>
      <c r="F417" s="90"/>
      <c r="G417" s="90"/>
      <c r="H417" s="193">
        <f t="shared" si="14"/>
        <v>0</v>
      </c>
    </row>
    <row r="418" spans="1:8" ht="12.75">
      <c r="A418" s="189"/>
      <c r="B418" s="212" t="s">
        <v>45</v>
      </c>
      <c r="C418" s="169" t="s">
        <v>621</v>
      </c>
      <c r="D418" s="87">
        <v>21</v>
      </c>
      <c r="E418" s="156" t="s">
        <v>41</v>
      </c>
      <c r="F418" s="90"/>
      <c r="G418" s="90"/>
      <c r="H418" s="193">
        <f t="shared" si="14"/>
        <v>0</v>
      </c>
    </row>
    <row r="419" spans="1:8" ht="12.75">
      <c r="A419" s="189"/>
      <c r="B419" s="212" t="s">
        <v>128</v>
      </c>
      <c r="C419" s="169" t="s">
        <v>622</v>
      </c>
      <c r="D419" s="87">
        <v>46</v>
      </c>
      <c r="E419" s="156" t="s">
        <v>37</v>
      </c>
      <c r="F419" s="90"/>
      <c r="G419" s="90"/>
      <c r="H419" s="193">
        <f t="shared" si="14"/>
        <v>0</v>
      </c>
    </row>
    <row r="420" spans="1:8" ht="25.5">
      <c r="A420" s="189"/>
      <c r="B420" s="212" t="s">
        <v>195</v>
      </c>
      <c r="C420" s="169" t="s">
        <v>623</v>
      </c>
      <c r="D420" s="87">
        <v>1</v>
      </c>
      <c r="E420" s="156" t="s">
        <v>37</v>
      </c>
      <c r="F420" s="90"/>
      <c r="G420" s="90"/>
      <c r="H420" s="193">
        <f t="shared" si="14"/>
        <v>0</v>
      </c>
    </row>
    <row r="421" spans="1:8" ht="12.75">
      <c r="A421" s="189"/>
      <c r="B421" s="212" t="s">
        <v>196</v>
      </c>
      <c r="C421" s="169" t="s">
        <v>624</v>
      </c>
      <c r="D421" s="87">
        <f>2</f>
        <v>2</v>
      </c>
      <c r="E421" s="156" t="s">
        <v>37</v>
      </c>
      <c r="F421" s="90"/>
      <c r="G421" s="90"/>
      <c r="H421" s="193">
        <f t="shared" si="14"/>
        <v>0</v>
      </c>
    </row>
    <row r="422" spans="1:8" ht="25.5">
      <c r="A422" s="189"/>
      <c r="B422" s="212" t="s">
        <v>197</v>
      </c>
      <c r="C422" s="169" t="s">
        <v>738</v>
      </c>
      <c r="D422" s="87">
        <v>4</v>
      </c>
      <c r="E422" s="156" t="s">
        <v>37</v>
      </c>
      <c r="F422" s="90"/>
      <c r="G422" s="90"/>
      <c r="H422" s="193">
        <f t="shared" si="14"/>
        <v>0</v>
      </c>
    </row>
    <row r="423" spans="1:8" ht="12.75">
      <c r="A423" s="189"/>
      <c r="B423" s="212" t="s">
        <v>198</v>
      </c>
      <c r="C423" s="169" t="s">
        <v>625</v>
      </c>
      <c r="D423" s="87">
        <v>10</v>
      </c>
      <c r="E423" s="156" t="s">
        <v>41</v>
      </c>
      <c r="F423" s="90"/>
      <c r="G423" s="90"/>
      <c r="H423" s="193">
        <f t="shared" si="14"/>
        <v>0</v>
      </c>
    </row>
    <row r="424" spans="1:8" ht="12.75">
      <c r="A424" s="189"/>
      <c r="B424" s="212" t="s">
        <v>199</v>
      </c>
      <c r="C424" s="169" t="s">
        <v>626</v>
      </c>
      <c r="D424" s="87">
        <v>25</v>
      </c>
      <c r="E424" s="156" t="s">
        <v>41</v>
      </c>
      <c r="F424" s="90"/>
      <c r="G424" s="90"/>
      <c r="H424" s="193">
        <f t="shared" si="14"/>
        <v>0</v>
      </c>
    </row>
    <row r="425" spans="1:8" ht="12.75">
      <c r="A425" s="189"/>
      <c r="B425" s="212" t="s">
        <v>200</v>
      </c>
      <c r="C425" s="169" t="s">
        <v>627</v>
      </c>
      <c r="D425" s="87">
        <v>2</v>
      </c>
      <c r="E425" s="156" t="s">
        <v>628</v>
      </c>
      <c r="F425" s="90"/>
      <c r="G425" s="90"/>
      <c r="H425" s="193">
        <f t="shared" si="14"/>
        <v>0</v>
      </c>
    </row>
    <row r="426" spans="1:8" ht="12.75">
      <c r="A426" s="135"/>
      <c r="B426" s="136"/>
      <c r="C426" s="199" t="s">
        <v>630</v>
      </c>
      <c r="D426" s="54"/>
      <c r="E426" s="55"/>
      <c r="F426" s="137">
        <f>SUMPRODUCT(D414:D425,F414:F425)</f>
        <v>0</v>
      </c>
      <c r="G426" s="138">
        <f>SUMPRODUCT(D414:D425,G414:G425)</f>
        <v>0</v>
      </c>
      <c r="H426" s="184">
        <f>SUM(H414:H425)</f>
        <v>0</v>
      </c>
    </row>
    <row r="427" spans="1:8" s="17" customFormat="1" ht="12.75">
      <c r="A427" s="140"/>
      <c r="B427" s="153" t="s">
        <v>111</v>
      </c>
      <c r="C427" s="180" t="s">
        <v>631</v>
      </c>
      <c r="D427" s="207"/>
      <c r="E427" s="208"/>
      <c r="F427" s="209"/>
      <c r="G427" s="210"/>
      <c r="H427" s="211"/>
    </row>
    <row r="428" spans="1:8" s="18" customFormat="1" ht="12.75">
      <c r="A428" s="223"/>
      <c r="B428" s="212">
        <v>1</v>
      </c>
      <c r="C428" s="169" t="s">
        <v>720</v>
      </c>
      <c r="D428" s="87"/>
      <c r="E428" s="156"/>
      <c r="F428" s="93"/>
      <c r="G428" s="93"/>
      <c r="H428" s="222"/>
    </row>
    <row r="429" spans="1:8" s="18" customFormat="1" ht="12.75">
      <c r="A429" s="223"/>
      <c r="B429" s="212" t="s">
        <v>27</v>
      </c>
      <c r="C429" s="169" t="s">
        <v>633</v>
      </c>
      <c r="D429" s="87">
        <v>10</v>
      </c>
      <c r="E429" s="156" t="s">
        <v>41</v>
      </c>
      <c r="F429" s="90"/>
      <c r="G429" s="90"/>
      <c r="H429" s="193">
        <f aca="true" t="shared" si="15" ref="H429:H439">SUM(F429,G429)*D429</f>
        <v>0</v>
      </c>
    </row>
    <row r="430" spans="1:8" s="18" customFormat="1" ht="12.75">
      <c r="A430" s="223"/>
      <c r="B430" s="212" t="s">
        <v>43</v>
      </c>
      <c r="C430" s="169" t="s">
        <v>620</v>
      </c>
      <c r="D430" s="87">
        <v>25</v>
      </c>
      <c r="E430" s="156" t="s">
        <v>41</v>
      </c>
      <c r="F430" s="90"/>
      <c r="G430" s="90"/>
      <c r="H430" s="193">
        <f t="shared" si="15"/>
        <v>0</v>
      </c>
    </row>
    <row r="431" spans="1:8" s="18" customFormat="1" ht="12.75">
      <c r="A431" s="223"/>
      <c r="B431" s="212" t="s">
        <v>44</v>
      </c>
      <c r="C431" s="169" t="s">
        <v>622</v>
      </c>
      <c r="D431" s="87">
        <v>20</v>
      </c>
      <c r="E431" s="156" t="s">
        <v>37</v>
      </c>
      <c r="F431" s="90"/>
      <c r="G431" s="90"/>
      <c r="H431" s="193">
        <f t="shared" si="15"/>
        <v>0</v>
      </c>
    </row>
    <row r="432" spans="1:8" s="18" customFormat="1" ht="38.25">
      <c r="A432" s="223"/>
      <c r="B432" s="212" t="s">
        <v>45</v>
      </c>
      <c r="C432" s="224" t="s">
        <v>721</v>
      </c>
      <c r="D432" s="225">
        <v>1</v>
      </c>
      <c r="E432" s="226" t="s">
        <v>37</v>
      </c>
      <c r="F432" s="90"/>
      <c r="G432" s="90"/>
      <c r="H432" s="193">
        <f t="shared" si="15"/>
        <v>0</v>
      </c>
    </row>
    <row r="433" spans="1:8" s="18" customFormat="1" ht="12.75">
      <c r="A433" s="223"/>
      <c r="B433" s="212" t="s">
        <v>128</v>
      </c>
      <c r="C433" s="224" t="s">
        <v>634</v>
      </c>
      <c r="D433" s="83">
        <v>1</v>
      </c>
      <c r="E433" s="84" t="s">
        <v>37</v>
      </c>
      <c r="F433" s="96"/>
      <c r="G433" s="96"/>
      <c r="H433" s="193">
        <f t="shared" si="15"/>
        <v>0</v>
      </c>
    </row>
    <row r="434" spans="1:8" s="18" customFormat="1" ht="12.75">
      <c r="A434" s="223"/>
      <c r="B434" s="212" t="s">
        <v>195</v>
      </c>
      <c r="C434" s="224" t="s">
        <v>635</v>
      </c>
      <c r="D434" s="83">
        <v>1</v>
      </c>
      <c r="E434" s="84" t="s">
        <v>37</v>
      </c>
      <c r="F434" s="96"/>
      <c r="G434" s="96"/>
      <c r="H434" s="193">
        <f t="shared" si="15"/>
        <v>0</v>
      </c>
    </row>
    <row r="435" spans="1:8" s="18" customFormat="1" ht="12.75">
      <c r="A435" s="223"/>
      <c r="B435" s="212" t="s">
        <v>196</v>
      </c>
      <c r="C435" s="169" t="s">
        <v>591</v>
      </c>
      <c r="D435" s="83">
        <v>1</v>
      </c>
      <c r="E435" s="84" t="s">
        <v>37</v>
      </c>
      <c r="F435" s="96"/>
      <c r="G435" s="96"/>
      <c r="H435" s="193">
        <f t="shared" si="15"/>
        <v>0</v>
      </c>
    </row>
    <row r="436" spans="1:8" s="18" customFormat="1" ht="12.75">
      <c r="A436" s="223"/>
      <c r="B436" s="212" t="s">
        <v>197</v>
      </c>
      <c r="C436" s="224" t="s">
        <v>636</v>
      </c>
      <c r="D436" s="83">
        <v>320</v>
      </c>
      <c r="E436" s="84" t="s">
        <v>41</v>
      </c>
      <c r="F436" s="96"/>
      <c r="G436" s="96"/>
      <c r="H436" s="193">
        <f t="shared" si="15"/>
        <v>0</v>
      </c>
    </row>
    <row r="437" spans="1:8" s="18" customFormat="1" ht="12.75">
      <c r="A437" s="223"/>
      <c r="B437" s="212" t="s">
        <v>198</v>
      </c>
      <c r="C437" s="224" t="s">
        <v>637</v>
      </c>
      <c r="D437" s="83">
        <v>13</v>
      </c>
      <c r="E437" s="84" t="s">
        <v>37</v>
      </c>
      <c r="F437" s="96"/>
      <c r="G437" s="96"/>
      <c r="H437" s="193">
        <f t="shared" si="15"/>
        <v>0</v>
      </c>
    </row>
    <row r="438" spans="1:8" s="18" customFormat="1" ht="12.75">
      <c r="A438" s="223"/>
      <c r="B438" s="212" t="s">
        <v>199</v>
      </c>
      <c r="C438" s="224" t="s">
        <v>638</v>
      </c>
      <c r="D438" s="83">
        <v>12</v>
      </c>
      <c r="E438" s="84" t="s">
        <v>37</v>
      </c>
      <c r="F438" s="96"/>
      <c r="G438" s="96"/>
      <c r="H438" s="193">
        <f t="shared" si="15"/>
        <v>0</v>
      </c>
    </row>
    <row r="439" spans="1:8" s="18" customFormat="1" ht="12.75">
      <c r="A439" s="223"/>
      <c r="B439" s="212" t="s">
        <v>200</v>
      </c>
      <c r="C439" s="169" t="s">
        <v>639</v>
      </c>
      <c r="D439" s="87">
        <v>12</v>
      </c>
      <c r="E439" s="156" t="s">
        <v>37</v>
      </c>
      <c r="F439" s="93" t="s">
        <v>49</v>
      </c>
      <c r="G439" s="90"/>
      <c r="H439" s="193">
        <f t="shared" si="15"/>
        <v>0</v>
      </c>
    </row>
    <row r="440" spans="1:8" ht="12.75">
      <c r="A440" s="135"/>
      <c r="B440" s="136"/>
      <c r="C440" s="199" t="s">
        <v>632</v>
      </c>
      <c r="D440" s="54"/>
      <c r="E440" s="55"/>
      <c r="F440" s="137">
        <f>SUMPRODUCT(D429:D439,F429:F439)</f>
        <v>0</v>
      </c>
      <c r="G440" s="138">
        <f>SUMPRODUCT(D429:D439,G429:G439)</f>
        <v>0</v>
      </c>
      <c r="H440" s="184">
        <f>SUM(H429:H439)</f>
        <v>0</v>
      </c>
    </row>
    <row r="441" spans="1:8" s="10" customFormat="1" ht="12.75">
      <c r="A441" s="140"/>
      <c r="B441" s="153" t="s">
        <v>687</v>
      </c>
      <c r="C441" s="180" t="s">
        <v>640</v>
      </c>
      <c r="D441" s="207"/>
      <c r="E441" s="208"/>
      <c r="F441" s="209"/>
      <c r="G441" s="210"/>
      <c r="H441" s="211"/>
    </row>
    <row r="442" spans="1:8" s="10" customFormat="1" ht="12.75">
      <c r="A442" s="115"/>
      <c r="B442" s="212">
        <v>1</v>
      </c>
      <c r="C442" s="69" t="s">
        <v>641</v>
      </c>
      <c r="D442" s="78">
        <v>1</v>
      </c>
      <c r="E442" s="79" t="s">
        <v>37</v>
      </c>
      <c r="F442" s="93" t="s">
        <v>49</v>
      </c>
      <c r="G442" s="80"/>
      <c r="H442" s="193">
        <f>SUM(F442,G442)*D442</f>
        <v>0</v>
      </c>
    </row>
    <row r="443" spans="1:8" s="10" customFormat="1" ht="12.75">
      <c r="A443" s="135"/>
      <c r="B443" s="136"/>
      <c r="C443" s="199" t="s">
        <v>642</v>
      </c>
      <c r="D443" s="54"/>
      <c r="E443" s="55"/>
      <c r="F443" s="137" t="s">
        <v>49</v>
      </c>
      <c r="G443" s="138">
        <f>G442*D442</f>
        <v>0</v>
      </c>
      <c r="H443" s="184">
        <f>SUM(H442)</f>
        <v>0</v>
      </c>
    </row>
    <row r="444" spans="1:8" s="10" customFormat="1" ht="12.75">
      <c r="A444" s="200"/>
      <c r="B444" s="201"/>
      <c r="C444" s="202" t="s">
        <v>740</v>
      </c>
      <c r="D444" s="203"/>
      <c r="E444" s="204"/>
      <c r="F444" s="205">
        <f>SUM(F443,F440,F426,F412,F396,F336)</f>
        <v>0</v>
      </c>
      <c r="G444" s="205">
        <f>SUM(G443,G440,G426,G412,G396,G336)</f>
        <v>0</v>
      </c>
      <c r="H444" s="206">
        <f>SUM(H443,H440,H426,H412,H396,H336)</f>
        <v>0</v>
      </c>
    </row>
    <row r="445" spans="1:8" ht="12.75">
      <c r="A445" s="140"/>
      <c r="B445" s="153" t="s">
        <v>688</v>
      </c>
      <c r="C445" s="180" t="s">
        <v>10</v>
      </c>
      <c r="D445" s="207"/>
      <c r="E445" s="208"/>
      <c r="F445" s="209"/>
      <c r="G445" s="210"/>
      <c r="H445" s="211"/>
    </row>
    <row r="446" spans="1:8" ht="12.75">
      <c r="A446" s="189"/>
      <c r="B446" s="227">
        <v>1</v>
      </c>
      <c r="C446" s="228" t="s">
        <v>643</v>
      </c>
      <c r="D446" s="229"/>
      <c r="E446" s="230"/>
      <c r="F446" s="231"/>
      <c r="G446" s="231"/>
      <c r="H446" s="232"/>
    </row>
    <row r="447" spans="1:8" ht="25.5">
      <c r="A447" s="189"/>
      <c r="B447" s="227" t="s">
        <v>27</v>
      </c>
      <c r="C447" s="228" t="s">
        <v>722</v>
      </c>
      <c r="D447" s="229">
        <v>2</v>
      </c>
      <c r="E447" s="230" t="s">
        <v>379</v>
      </c>
      <c r="F447" s="233"/>
      <c r="G447" s="233"/>
      <c r="H447" s="232">
        <f>SUM(F447,G447)*D447</f>
        <v>0</v>
      </c>
    </row>
    <row r="448" spans="1:8" ht="25.5">
      <c r="A448" s="189"/>
      <c r="B448" s="227" t="s">
        <v>43</v>
      </c>
      <c r="C448" s="228" t="s">
        <v>644</v>
      </c>
      <c r="D448" s="229">
        <v>1</v>
      </c>
      <c r="E448" s="230" t="s">
        <v>379</v>
      </c>
      <c r="F448" s="233"/>
      <c r="G448" s="233"/>
      <c r="H448" s="232">
        <f aca="true" t="shared" si="16" ref="H448:H486">SUM(F448,G448)*D448</f>
        <v>0</v>
      </c>
    </row>
    <row r="449" spans="1:8" ht="12.75">
      <c r="A449" s="189"/>
      <c r="B449" s="227" t="s">
        <v>44</v>
      </c>
      <c r="C449" s="228" t="s">
        <v>645</v>
      </c>
      <c r="D449" s="229">
        <v>1</v>
      </c>
      <c r="E449" s="230" t="s">
        <v>379</v>
      </c>
      <c r="F449" s="233"/>
      <c r="G449" s="233"/>
      <c r="H449" s="232">
        <f t="shared" si="16"/>
        <v>0</v>
      </c>
    </row>
    <row r="450" spans="1:8" ht="12.75">
      <c r="A450" s="189"/>
      <c r="B450" s="227" t="s">
        <v>45</v>
      </c>
      <c r="C450" s="234" t="s">
        <v>646</v>
      </c>
      <c r="D450" s="127">
        <v>1</v>
      </c>
      <c r="E450" s="126" t="s">
        <v>379</v>
      </c>
      <c r="F450" s="235"/>
      <c r="G450" s="235"/>
      <c r="H450" s="232">
        <f t="shared" si="16"/>
        <v>0</v>
      </c>
    </row>
    <row r="451" spans="1:8" ht="25.5">
      <c r="A451" s="189"/>
      <c r="B451" s="227" t="s">
        <v>128</v>
      </c>
      <c r="C451" s="122" t="s">
        <v>647</v>
      </c>
      <c r="D451" s="236">
        <v>2</v>
      </c>
      <c r="E451" s="237" t="s">
        <v>379</v>
      </c>
      <c r="F451" s="235"/>
      <c r="G451" s="235"/>
      <c r="H451" s="232">
        <f t="shared" si="16"/>
        <v>0</v>
      </c>
    </row>
    <row r="452" spans="1:8" ht="12.75">
      <c r="A452" s="189"/>
      <c r="B452" s="227">
        <v>2</v>
      </c>
      <c r="C452" s="228" t="s">
        <v>648</v>
      </c>
      <c r="D452" s="229"/>
      <c r="E452" s="230"/>
      <c r="F452" s="231"/>
      <c r="G452" s="231"/>
      <c r="H452" s="232"/>
    </row>
    <row r="453" spans="1:8" ht="25.5">
      <c r="A453" s="189"/>
      <c r="B453" s="227" t="s">
        <v>42</v>
      </c>
      <c r="C453" s="228" t="s">
        <v>649</v>
      </c>
      <c r="D453" s="229">
        <v>2</v>
      </c>
      <c r="E453" s="230" t="s">
        <v>628</v>
      </c>
      <c r="F453" s="233"/>
      <c r="G453" s="233"/>
      <c r="H453" s="232">
        <f t="shared" si="16"/>
        <v>0</v>
      </c>
    </row>
    <row r="454" spans="1:8" ht="25.5">
      <c r="A454" s="189"/>
      <c r="B454" s="227" t="s">
        <v>46</v>
      </c>
      <c r="C454" s="228" t="s">
        <v>650</v>
      </c>
      <c r="D454" s="229">
        <v>10</v>
      </c>
      <c r="E454" s="230" t="s">
        <v>628</v>
      </c>
      <c r="F454" s="233"/>
      <c r="G454" s="233"/>
      <c r="H454" s="232">
        <f t="shared" si="16"/>
        <v>0</v>
      </c>
    </row>
    <row r="455" spans="1:8" ht="25.5">
      <c r="A455" s="189"/>
      <c r="B455" s="227" t="s">
        <v>51</v>
      </c>
      <c r="C455" s="228" t="s">
        <v>651</v>
      </c>
      <c r="D455" s="229">
        <v>4.5</v>
      </c>
      <c r="E455" s="230" t="s">
        <v>628</v>
      </c>
      <c r="F455" s="233"/>
      <c r="G455" s="233"/>
      <c r="H455" s="232">
        <f t="shared" si="16"/>
        <v>0</v>
      </c>
    </row>
    <row r="456" spans="1:8" ht="25.5">
      <c r="A456" s="189"/>
      <c r="B456" s="227" t="s">
        <v>114</v>
      </c>
      <c r="C456" s="228" t="s">
        <v>652</v>
      </c>
      <c r="D456" s="229">
        <v>10.5</v>
      </c>
      <c r="E456" s="230" t="s">
        <v>628</v>
      </c>
      <c r="F456" s="233"/>
      <c r="G456" s="233"/>
      <c r="H456" s="232">
        <f t="shared" si="16"/>
        <v>0</v>
      </c>
    </row>
    <row r="457" spans="1:8" ht="25.5">
      <c r="A457" s="189"/>
      <c r="B457" s="227" t="s">
        <v>151</v>
      </c>
      <c r="C457" s="228" t="s">
        <v>653</v>
      </c>
      <c r="D457" s="229">
        <v>15</v>
      </c>
      <c r="E457" s="230" t="s">
        <v>628</v>
      </c>
      <c r="F457" s="233"/>
      <c r="G457" s="233"/>
      <c r="H457" s="232">
        <f>SUM(F457,G457)*D457</f>
        <v>0</v>
      </c>
    </row>
    <row r="458" spans="1:8" ht="12.75">
      <c r="A458" s="189"/>
      <c r="B458" s="227" t="s">
        <v>302</v>
      </c>
      <c r="C458" s="228" t="s">
        <v>654</v>
      </c>
      <c r="D458" s="229">
        <v>15</v>
      </c>
      <c r="E458" s="230" t="s">
        <v>41</v>
      </c>
      <c r="F458" s="233"/>
      <c r="G458" s="233"/>
      <c r="H458" s="232">
        <f t="shared" si="16"/>
        <v>0</v>
      </c>
    </row>
    <row r="459" spans="1:8" ht="12.75">
      <c r="A459" s="189"/>
      <c r="B459" s="227" t="s">
        <v>400</v>
      </c>
      <c r="C459" s="228" t="s">
        <v>655</v>
      </c>
      <c r="D459" s="229">
        <v>45</v>
      </c>
      <c r="E459" s="230" t="s">
        <v>41</v>
      </c>
      <c r="F459" s="233"/>
      <c r="G459" s="233"/>
      <c r="H459" s="232">
        <f t="shared" si="16"/>
        <v>0</v>
      </c>
    </row>
    <row r="460" spans="1:8" ht="12.75">
      <c r="A460" s="189"/>
      <c r="B460" s="227" t="s">
        <v>408</v>
      </c>
      <c r="C460" s="228" t="s">
        <v>656</v>
      </c>
      <c r="D460" s="229">
        <v>15</v>
      </c>
      <c r="E460" s="230" t="s">
        <v>41</v>
      </c>
      <c r="F460" s="233"/>
      <c r="G460" s="233"/>
      <c r="H460" s="232">
        <f t="shared" si="16"/>
        <v>0</v>
      </c>
    </row>
    <row r="461" spans="1:8" ht="12.75">
      <c r="A461" s="189"/>
      <c r="B461" s="227" t="s">
        <v>414</v>
      </c>
      <c r="C461" s="228" t="s">
        <v>657</v>
      </c>
      <c r="D461" s="229">
        <v>30</v>
      </c>
      <c r="E461" s="230" t="s">
        <v>41</v>
      </c>
      <c r="F461" s="233"/>
      <c r="G461" s="233"/>
      <c r="H461" s="232">
        <f>SUM(F461,G461)*D461</f>
        <v>0</v>
      </c>
    </row>
    <row r="462" spans="1:8" ht="12.75">
      <c r="A462" s="189"/>
      <c r="B462" s="227" t="s">
        <v>416</v>
      </c>
      <c r="C462" s="228" t="s">
        <v>658</v>
      </c>
      <c r="D462" s="229">
        <v>15</v>
      </c>
      <c r="E462" s="230" t="s">
        <v>41</v>
      </c>
      <c r="F462" s="233"/>
      <c r="G462" s="233"/>
      <c r="H462" s="232">
        <f t="shared" si="16"/>
        <v>0</v>
      </c>
    </row>
    <row r="463" spans="1:8" ht="12.75">
      <c r="A463" s="189"/>
      <c r="B463" s="227" t="s">
        <v>418</v>
      </c>
      <c r="C463" s="228" t="s">
        <v>659</v>
      </c>
      <c r="D463" s="229">
        <v>6</v>
      </c>
      <c r="E463" s="230" t="s">
        <v>379</v>
      </c>
      <c r="F463" s="233"/>
      <c r="G463" s="233"/>
      <c r="H463" s="232">
        <f t="shared" si="16"/>
        <v>0</v>
      </c>
    </row>
    <row r="464" spans="1:8" ht="25.5">
      <c r="A464" s="189"/>
      <c r="B464" s="227" t="s">
        <v>419</v>
      </c>
      <c r="C464" s="228" t="s">
        <v>660</v>
      </c>
      <c r="D464" s="229">
        <v>35</v>
      </c>
      <c r="E464" s="230" t="s">
        <v>379</v>
      </c>
      <c r="F464" s="233"/>
      <c r="G464" s="233"/>
      <c r="H464" s="232">
        <f t="shared" si="16"/>
        <v>0</v>
      </c>
    </row>
    <row r="465" spans="1:8" ht="25.5">
      <c r="A465" s="189"/>
      <c r="B465" s="227" t="s">
        <v>420</v>
      </c>
      <c r="C465" s="228" t="s">
        <v>661</v>
      </c>
      <c r="D465" s="229">
        <v>6</v>
      </c>
      <c r="E465" s="230" t="s">
        <v>628</v>
      </c>
      <c r="F465" s="233"/>
      <c r="G465" s="233"/>
      <c r="H465" s="232">
        <f>SUM(F465,G465)*D465</f>
        <v>0</v>
      </c>
    </row>
    <row r="466" spans="1:8" ht="12.75">
      <c r="A466" s="189"/>
      <c r="B466" s="227" t="s">
        <v>662</v>
      </c>
      <c r="C466" s="228" t="s">
        <v>663</v>
      </c>
      <c r="D466" s="229"/>
      <c r="E466" s="230"/>
      <c r="F466" s="231"/>
      <c r="G466" s="231"/>
      <c r="H466" s="232"/>
    </row>
    <row r="467" spans="1:8" ht="12.75">
      <c r="A467" s="189"/>
      <c r="B467" s="227" t="s">
        <v>55</v>
      </c>
      <c r="C467" s="228" t="s">
        <v>664</v>
      </c>
      <c r="D467" s="229">
        <v>14</v>
      </c>
      <c r="E467" s="230" t="s">
        <v>628</v>
      </c>
      <c r="F467" s="233"/>
      <c r="G467" s="233"/>
      <c r="H467" s="232">
        <f>SUM(F467,G467)*D467</f>
        <v>0</v>
      </c>
    </row>
    <row r="468" spans="1:8" ht="12.75">
      <c r="A468" s="189"/>
      <c r="B468" s="227" t="s">
        <v>202</v>
      </c>
      <c r="C468" s="228" t="s">
        <v>665</v>
      </c>
      <c r="D468" s="229">
        <v>2</v>
      </c>
      <c r="E468" s="230" t="s">
        <v>36</v>
      </c>
      <c r="F468" s="233"/>
      <c r="G468" s="233"/>
      <c r="H468" s="232">
        <f>SUM(F468,G468)*D468</f>
        <v>0</v>
      </c>
    </row>
    <row r="469" spans="1:8" ht="12.75">
      <c r="A469" s="189"/>
      <c r="B469" s="227" t="s">
        <v>203</v>
      </c>
      <c r="C469" s="228" t="s">
        <v>666</v>
      </c>
      <c r="D469" s="229">
        <v>6</v>
      </c>
      <c r="E469" s="230" t="s">
        <v>41</v>
      </c>
      <c r="F469" s="233"/>
      <c r="G469" s="233"/>
      <c r="H469" s="232">
        <f aca="true" t="shared" si="17" ref="H469:H476">SUM(F469,G469)*D469</f>
        <v>0</v>
      </c>
    </row>
    <row r="470" spans="1:8" ht="25.5">
      <c r="A470" s="189"/>
      <c r="B470" s="227" t="s">
        <v>352</v>
      </c>
      <c r="C470" s="228" t="s">
        <v>667</v>
      </c>
      <c r="D470" s="78">
        <v>8</v>
      </c>
      <c r="E470" s="79" t="s">
        <v>41</v>
      </c>
      <c r="F470" s="233"/>
      <c r="G470" s="233"/>
      <c r="H470" s="232">
        <f t="shared" si="17"/>
        <v>0</v>
      </c>
    </row>
    <row r="471" spans="1:8" ht="12.75">
      <c r="A471" s="189"/>
      <c r="B471" s="227" t="s">
        <v>427</v>
      </c>
      <c r="C471" s="228" t="s">
        <v>668</v>
      </c>
      <c r="D471" s="78">
        <v>2</v>
      </c>
      <c r="E471" s="79" t="s">
        <v>379</v>
      </c>
      <c r="F471" s="233"/>
      <c r="G471" s="233"/>
      <c r="H471" s="232">
        <f t="shared" si="17"/>
        <v>0</v>
      </c>
    </row>
    <row r="472" spans="1:8" ht="12.75">
      <c r="A472" s="189"/>
      <c r="B472" s="227" t="s">
        <v>429</v>
      </c>
      <c r="C472" s="228" t="s">
        <v>723</v>
      </c>
      <c r="D472" s="229">
        <v>1</v>
      </c>
      <c r="E472" s="230" t="s">
        <v>379</v>
      </c>
      <c r="F472" s="233"/>
      <c r="G472" s="233"/>
      <c r="H472" s="232">
        <f t="shared" si="17"/>
        <v>0</v>
      </c>
    </row>
    <row r="473" spans="1:8" ht="12.75">
      <c r="A473" s="189"/>
      <c r="B473" s="227" t="s">
        <v>437</v>
      </c>
      <c r="C473" s="228" t="s">
        <v>724</v>
      </c>
      <c r="D473" s="229">
        <v>2</v>
      </c>
      <c r="E473" s="230" t="s">
        <v>379</v>
      </c>
      <c r="F473" s="233"/>
      <c r="G473" s="233"/>
      <c r="H473" s="232">
        <f t="shared" si="17"/>
        <v>0</v>
      </c>
    </row>
    <row r="474" spans="1:8" ht="25.5">
      <c r="A474" s="189"/>
      <c r="B474" s="227" t="s">
        <v>439</v>
      </c>
      <c r="C474" s="228" t="s">
        <v>725</v>
      </c>
      <c r="D474" s="229">
        <v>1</v>
      </c>
      <c r="E474" s="230" t="s">
        <v>379</v>
      </c>
      <c r="F474" s="233"/>
      <c r="G474" s="233"/>
      <c r="H474" s="232">
        <f t="shared" si="17"/>
        <v>0</v>
      </c>
    </row>
    <row r="475" spans="1:8" ht="25.5">
      <c r="A475" s="189"/>
      <c r="B475" s="227" t="s">
        <v>441</v>
      </c>
      <c r="C475" s="228" t="s">
        <v>669</v>
      </c>
      <c r="D475" s="229">
        <v>1</v>
      </c>
      <c r="E475" s="230" t="s">
        <v>379</v>
      </c>
      <c r="F475" s="233"/>
      <c r="G475" s="233"/>
      <c r="H475" s="232">
        <f t="shared" si="17"/>
        <v>0</v>
      </c>
    </row>
    <row r="476" spans="1:8" ht="12.75">
      <c r="A476" s="189"/>
      <c r="B476" s="227" t="s">
        <v>447</v>
      </c>
      <c r="C476" s="228" t="s">
        <v>670</v>
      </c>
      <c r="D476" s="229">
        <v>4</v>
      </c>
      <c r="E476" s="230" t="s">
        <v>41</v>
      </c>
      <c r="F476" s="233"/>
      <c r="G476" s="233"/>
      <c r="H476" s="232">
        <f t="shared" si="17"/>
        <v>0</v>
      </c>
    </row>
    <row r="477" spans="1:8" ht="12.75">
      <c r="A477" s="189"/>
      <c r="B477" s="227">
        <v>4</v>
      </c>
      <c r="C477" s="228" t="s">
        <v>671</v>
      </c>
      <c r="D477" s="229"/>
      <c r="E477" s="230"/>
      <c r="F477" s="231"/>
      <c r="G477" s="231"/>
      <c r="H477" s="232"/>
    </row>
    <row r="478" spans="1:8" ht="25.5">
      <c r="A478" s="189"/>
      <c r="B478" s="227" t="s">
        <v>56</v>
      </c>
      <c r="C478" s="228" t="s">
        <v>672</v>
      </c>
      <c r="D478" s="229">
        <v>1</v>
      </c>
      <c r="E478" s="230" t="s">
        <v>379</v>
      </c>
      <c r="F478" s="233"/>
      <c r="G478" s="233"/>
      <c r="H478" s="232">
        <f t="shared" si="16"/>
        <v>0</v>
      </c>
    </row>
    <row r="479" spans="1:8" ht="12.75">
      <c r="A479" s="189"/>
      <c r="B479" s="227" t="s">
        <v>192</v>
      </c>
      <c r="C479" s="228" t="s">
        <v>673</v>
      </c>
      <c r="D479" s="229">
        <v>1</v>
      </c>
      <c r="E479" s="230" t="s">
        <v>379</v>
      </c>
      <c r="F479" s="233"/>
      <c r="G479" s="233"/>
      <c r="H479" s="232">
        <f t="shared" si="16"/>
        <v>0</v>
      </c>
    </row>
    <row r="480" spans="1:8" ht="12.75">
      <c r="A480" s="189"/>
      <c r="B480" s="227" t="s">
        <v>204</v>
      </c>
      <c r="C480" s="228" t="s">
        <v>674</v>
      </c>
      <c r="D480" s="229">
        <v>1</v>
      </c>
      <c r="E480" s="230" t="s">
        <v>379</v>
      </c>
      <c r="F480" s="233"/>
      <c r="G480" s="233"/>
      <c r="H480" s="232">
        <f t="shared" si="16"/>
        <v>0</v>
      </c>
    </row>
    <row r="481" spans="1:8" ht="12.75">
      <c r="A481" s="189"/>
      <c r="B481" s="227" t="s">
        <v>358</v>
      </c>
      <c r="C481" s="228" t="s">
        <v>675</v>
      </c>
      <c r="D481" s="229">
        <v>1</v>
      </c>
      <c r="E481" s="230" t="s">
        <v>379</v>
      </c>
      <c r="F481" s="233"/>
      <c r="G481" s="233"/>
      <c r="H481" s="232">
        <f>SUM(F481,G481)*D481</f>
        <v>0</v>
      </c>
    </row>
    <row r="482" spans="1:8" ht="12.75">
      <c r="A482" s="189"/>
      <c r="B482" s="227" t="s">
        <v>676</v>
      </c>
      <c r="C482" s="228" t="s">
        <v>677</v>
      </c>
      <c r="D482" s="229">
        <v>2</v>
      </c>
      <c r="E482" s="230" t="s">
        <v>379</v>
      </c>
      <c r="F482" s="233"/>
      <c r="G482" s="233"/>
      <c r="H482" s="232">
        <f t="shared" si="16"/>
        <v>0</v>
      </c>
    </row>
    <row r="483" spans="1:8" ht="12.75">
      <c r="A483" s="189"/>
      <c r="B483" s="227" t="s">
        <v>678</v>
      </c>
      <c r="C483" s="228" t="s">
        <v>679</v>
      </c>
      <c r="D483" s="229">
        <v>60</v>
      </c>
      <c r="E483" s="230" t="s">
        <v>41</v>
      </c>
      <c r="F483" s="233"/>
      <c r="G483" s="233"/>
      <c r="H483" s="232">
        <f t="shared" si="16"/>
        <v>0</v>
      </c>
    </row>
    <row r="484" spans="1:8" ht="12.75">
      <c r="A484" s="189"/>
      <c r="B484" s="227" t="s">
        <v>680</v>
      </c>
      <c r="C484" s="228" t="s">
        <v>681</v>
      </c>
      <c r="D484" s="229">
        <v>60</v>
      </c>
      <c r="E484" s="230" t="s">
        <v>41</v>
      </c>
      <c r="F484" s="233"/>
      <c r="G484" s="233"/>
      <c r="H484" s="232">
        <f t="shared" si="16"/>
        <v>0</v>
      </c>
    </row>
    <row r="485" spans="1:8" ht="12.75">
      <c r="A485" s="189"/>
      <c r="B485" s="227">
        <v>5</v>
      </c>
      <c r="C485" s="228" t="s">
        <v>682</v>
      </c>
      <c r="D485" s="229"/>
      <c r="E485" s="230"/>
      <c r="F485" s="231"/>
      <c r="G485" s="231"/>
      <c r="H485" s="232"/>
    </row>
    <row r="486" spans="1:8" ht="12.75">
      <c r="A486" s="189"/>
      <c r="B486" s="227" t="s">
        <v>57</v>
      </c>
      <c r="C486" s="228" t="s">
        <v>683</v>
      </c>
      <c r="D486" s="229">
        <v>11</v>
      </c>
      <c r="E486" s="230" t="s">
        <v>379</v>
      </c>
      <c r="F486" s="233"/>
      <c r="G486" s="233"/>
      <c r="H486" s="232">
        <f t="shared" si="16"/>
        <v>0</v>
      </c>
    </row>
    <row r="487" spans="1:8" ht="12.75">
      <c r="A487" s="189"/>
      <c r="B487" s="227" t="s">
        <v>120</v>
      </c>
      <c r="C487" s="228" t="s">
        <v>684</v>
      </c>
      <c r="D487" s="229">
        <v>4</v>
      </c>
      <c r="E487" s="230" t="s">
        <v>385</v>
      </c>
      <c r="F487" s="233"/>
      <c r="G487" s="233"/>
      <c r="H487" s="232">
        <f>SUM(F487,G487)*D487</f>
        <v>0</v>
      </c>
    </row>
    <row r="488" spans="1:8" ht="25.5">
      <c r="A488" s="189"/>
      <c r="B488" s="227" t="s">
        <v>685</v>
      </c>
      <c r="C488" s="228" t="s">
        <v>686</v>
      </c>
      <c r="D488" s="229">
        <v>20</v>
      </c>
      <c r="E488" s="230" t="s">
        <v>41</v>
      </c>
      <c r="F488" s="233"/>
      <c r="G488" s="233"/>
      <c r="H488" s="232">
        <f>SUM(F488,G488)*D488</f>
        <v>0</v>
      </c>
    </row>
    <row r="489" spans="1:8" ht="12.75">
      <c r="A489" s="135"/>
      <c r="B489" s="136"/>
      <c r="C489" s="238" t="s">
        <v>11</v>
      </c>
      <c r="D489" s="54"/>
      <c r="E489" s="55"/>
      <c r="F489" s="137">
        <f>SUMPRODUCT(D446:D488,F446:F488)</f>
        <v>0</v>
      </c>
      <c r="G489" s="138">
        <f>SUMPRODUCT(D446:D488,G446:G488)</f>
        <v>0</v>
      </c>
      <c r="H489" s="184">
        <f>SUM(H446:H488)</f>
        <v>0</v>
      </c>
    </row>
    <row r="490" spans="1:8" ht="13.5" thickBot="1">
      <c r="A490" s="239"/>
      <c r="B490" s="240"/>
      <c r="C490" s="241" t="s">
        <v>50</v>
      </c>
      <c r="D490" s="242"/>
      <c r="E490" s="243"/>
      <c r="F490" s="244">
        <f>SUM(F489,F444,F235)</f>
        <v>0</v>
      </c>
      <c r="G490" s="244">
        <f>SUM(G489,G444,G235)</f>
        <v>0</v>
      </c>
      <c r="H490" s="245">
        <f>SUM(H489,H444,H235)</f>
        <v>0</v>
      </c>
    </row>
    <row r="491" spans="1:8" ht="12.75">
      <c r="A491" s="22"/>
      <c r="B491" s="23"/>
      <c r="C491" s="24"/>
      <c r="D491" s="25"/>
      <c r="E491" s="26"/>
      <c r="F491" s="27"/>
      <c r="G491" s="28"/>
      <c r="H491" s="29"/>
    </row>
    <row r="492" spans="3:7" ht="12.75">
      <c r="C492" s="5"/>
      <c r="D492" s="20"/>
      <c r="E492" s="12"/>
      <c r="F492" s="30"/>
      <c r="G492" s="31"/>
    </row>
    <row r="493" spans="3:7" ht="12.75">
      <c r="C493" s="5"/>
      <c r="D493" s="20"/>
      <c r="E493" s="12"/>
      <c r="F493" s="30"/>
      <c r="G493" s="31"/>
    </row>
    <row r="494" spans="3:7" ht="12.75">
      <c r="C494" s="5"/>
      <c r="D494" s="20"/>
      <c r="E494" s="12"/>
      <c r="F494" s="30"/>
      <c r="G494" s="31"/>
    </row>
    <row r="495" spans="1:8" ht="12.75">
      <c r="A495" s="16"/>
      <c r="B495" s="33"/>
      <c r="C495" s="16"/>
      <c r="F495" s="35"/>
      <c r="G495" s="36"/>
      <c r="H495" s="36"/>
    </row>
    <row r="496" spans="1:8" ht="12.75">
      <c r="A496" s="16"/>
      <c r="B496" s="33"/>
      <c r="C496" s="16"/>
      <c r="F496" s="35"/>
      <c r="G496" s="36"/>
      <c r="H496" s="36"/>
    </row>
    <row r="497" spans="1:8" ht="12.75">
      <c r="A497" s="16"/>
      <c r="B497" s="33"/>
      <c r="C497" s="16"/>
      <c r="F497" s="35"/>
      <c r="G497" s="36"/>
      <c r="H497" s="36"/>
    </row>
    <row r="498" spans="1:8" ht="12.75">
      <c r="A498" s="16"/>
      <c r="B498" s="33"/>
      <c r="C498" s="16"/>
      <c r="F498" s="35"/>
      <c r="G498" s="36"/>
      <c r="H498" s="36"/>
    </row>
    <row r="499" spans="1:8" ht="12.75">
      <c r="A499" s="16"/>
      <c r="B499" s="33"/>
      <c r="C499" s="16"/>
      <c r="F499" s="35"/>
      <c r="G499" s="36"/>
      <c r="H499" s="36"/>
    </row>
    <row r="500" spans="1:8" ht="12.75">
      <c r="A500" s="16"/>
      <c r="B500" s="33"/>
      <c r="C500" s="16"/>
      <c r="F500" s="35"/>
      <c r="G500" s="36"/>
      <c r="H500" s="36"/>
    </row>
    <row r="501" spans="1:8" ht="12.75">
      <c r="A501" s="16"/>
      <c r="B501" s="33"/>
      <c r="C501" s="16"/>
      <c r="F501" s="35"/>
      <c r="G501" s="36"/>
      <c r="H501" s="36"/>
    </row>
    <row r="502" spans="1:8" ht="12.75">
      <c r="A502" s="16"/>
      <c r="B502" s="33"/>
      <c r="C502" s="16"/>
      <c r="F502" s="35"/>
      <c r="G502" s="36"/>
      <c r="H502" s="36"/>
    </row>
    <row r="503" spans="1:8" ht="12.75">
      <c r="A503" s="16"/>
      <c r="B503" s="33"/>
      <c r="C503" s="16"/>
      <c r="F503" s="35"/>
      <c r="G503" s="36"/>
      <c r="H503" s="36"/>
    </row>
    <row r="504" spans="1:8" ht="12.75">
      <c r="A504" s="16"/>
      <c r="B504" s="33"/>
      <c r="C504" s="16"/>
      <c r="F504" s="35"/>
      <c r="G504" s="36"/>
      <c r="H504" s="36"/>
    </row>
    <row r="505" spans="1:8" ht="12.75">
      <c r="A505" s="16"/>
      <c r="B505" s="33"/>
      <c r="C505" s="16"/>
      <c r="F505" s="35"/>
      <c r="G505" s="36"/>
      <c r="H505" s="36"/>
    </row>
    <row r="506" spans="1:8" ht="12.75">
      <c r="A506" s="16"/>
      <c r="B506" s="33"/>
      <c r="C506" s="16"/>
      <c r="F506" s="35"/>
      <c r="G506" s="36"/>
      <c r="H506" s="36"/>
    </row>
    <row r="507" spans="1:8" ht="12.75">
      <c r="A507" s="16"/>
      <c r="B507" s="33"/>
      <c r="C507" s="16"/>
      <c r="F507" s="35"/>
      <c r="G507" s="36"/>
      <c r="H507" s="36"/>
    </row>
    <row r="508" spans="1:7" ht="12.75">
      <c r="A508" s="16"/>
      <c r="B508" s="33"/>
      <c r="C508" s="16"/>
      <c r="F508" s="35"/>
      <c r="G508" s="36"/>
    </row>
    <row r="509" spans="1:7" ht="12.75">
      <c r="A509" s="16"/>
      <c r="B509" s="33"/>
      <c r="C509" s="16"/>
      <c r="F509" s="35"/>
      <c r="G509" s="36"/>
    </row>
    <row r="510" spans="1:7" ht="12.75">
      <c r="A510" s="16"/>
      <c r="B510" s="33"/>
      <c r="C510" s="16"/>
      <c r="F510" s="35"/>
      <c r="G510" s="36"/>
    </row>
    <row r="511" spans="1:7" ht="12.75">
      <c r="A511" s="16"/>
      <c r="B511" s="33"/>
      <c r="C511" s="16"/>
      <c r="F511" s="35"/>
      <c r="G511" s="36"/>
    </row>
  </sheetData>
  <sheetProtection sheet="1" objects="1" scenarios="1" selectLockedCells="1"/>
  <mergeCells count="3">
    <mergeCell ref="A1:H1"/>
    <mergeCell ref="A6:H6"/>
    <mergeCell ref="F8:G8"/>
  </mergeCells>
  <hyperlinks>
    <hyperlink ref="C442" display="Vergalhão roca total 1/4&quot;"/>
    <hyperlink ref="C238" display="Espelho de pvc 4x2&quot; (100x50mm) com:"/>
    <hyperlink ref="C273" display="Cabo unipolar #2,5mm² flexível HF (Não Halogenado), 70°C  450/750V AFUMEX, AFITOX ou similar "/>
    <hyperlink ref="C274" display="Cabo unipolar #4,0mm² flexível HF (Não Halogenado), 70°C  450/750V AFUMEX, AFITOX ou similar "/>
    <hyperlink ref="C263" display="Banco de Capacitores Trifásico fixo 2,0 kVAr em 380VAC, em caixa ABS com tampa, com dispositivos anti-explosão, disjuntor de proteção e distorção máxima de harmônicas de 3%"/>
    <hyperlink ref="C275" display="Cordoalha de cobre nú #16mm2 (aterramentos eletrodutos e acessórios de fixação)"/>
    <hyperlink ref="C285" display="          - tomada 1xP+T 20A/250V NBR 14136 (AZUL) "/>
    <hyperlink ref="D299"/>
    <hyperlink ref="C299" display="Eletrocalha perfurada 50x50mm "/>
    <hyperlink ref="D298"/>
    <hyperlink ref="C298" display="Suporte Dutotec  Ref. DT.66844.10 p/tres blocos com, DUAS tomadas tipo bloco NBR.20A Ref. DT.99230.00 (AZUL), mais um bloco cego Ref. DT 99430.00 ou similar."/>
    <hyperlink ref="C321" display="          - tomada 2P+T c/ universal"/>
    <hyperlink ref="C322" display="          - tomada 2P+T c/ universal"/>
    <hyperlink ref="D326"/>
    <hyperlink ref="C326" display="Sirene eletronica áudio/estrobo interna para sanitário PPNE com fonte de alimentação por Bateria "/>
    <hyperlink ref="D327"/>
    <hyperlink ref="C327" display="Acionador fixo de alarme para sanitário PPNE tipo botoeira soco com retenção e botão reset. Alimentação por bateria"/>
    <hyperlink ref="C335" display="Suporte suspensão para eletrocalha 50x50mm "/>
    <hyperlink ref="C334" display="Suporte suspensão para eletrocalha 50x50mm "/>
    <hyperlink ref="D325"/>
    <hyperlink ref="C325" display="Vergalhão roca total 1/4&quot;"/>
    <hyperlink ref="C316" display="Tampa para eletrocalha 50mm"/>
    <hyperlink ref="C333" display="Suporte suspensão para eletrocalha 50x50mm "/>
    <hyperlink ref="C357" display="Centro de Distribuição tipo Quadro de Comando para Caixa p/ reversora - GSP.2"/>
    <hyperlink ref="C369" display="          - tomada 2P+T c/ universal"/>
    <hyperlink ref="C365" display="Suporte suspensão para eletrocalha 50x50mm "/>
    <hyperlink ref="C361" display="Caixa derivação 100x100mm tipo X  p/Canaleta de Alumínio de 73x25mm"/>
    <hyperlink ref="C362" display="Espelho de pvc 4x2&quot; (100x50mm) com:"/>
    <hyperlink ref="C360" display="Caixa derivação 100x100mm tipo X  p/Canaleta de Alumínio de 73x25mm"/>
    <hyperlink ref="C379" display="Suporte Ref. DT.66844.10 p/tres blocos com, UM bloco c/RJ.45 Cat.5e Ref. DT.99530.00, mais dois blocos cegos Ref. DT 99430.00 ou similar."/>
    <hyperlink ref="C377" display="Suporte Ref. DT.66844.10 p/tres blocos com, DOIS blocos c/RJ.45 Cat.5e Ref. DT.99530.00, mais um bloco cego Ref. DT 99430.00 ou similar."/>
    <hyperlink ref="C381" display="Espelho de pvc 4x2&quot; (100x50mm) com:"/>
    <hyperlink ref="C382" display="Rack padrão 19&quot; tipo gabinete fechado, porta acrílico com chave, próprio para cabeamento estruturado de 24 Us, profundidade 570mm (Cabeamento Horizontal) fixado na paede a 0,40m do piso"/>
    <hyperlink ref="C383" display="          - tomada 2P+T c/ universal"/>
    <hyperlink ref="C385" display="TE horizontal p/ eletrocalha 50x50mm "/>
    <hyperlink ref="C386" display="Suporte suspensão para eletrocalha 50x50mm "/>
    <hyperlink ref="C391" display="          - tomada 2P+T c/ universal"/>
    <hyperlink ref="C384" display="Suporte suspensão para eletrocalha 50x50mm "/>
    <hyperlink ref="C378" display="Suporte Ref. DT.66844.10 p/tres blocos com, UM bloco c/RJ.45 Cat.5e Ref. DT.99530.00, mais dois blocos cegos Ref. DT 99430.00 ou similar."/>
    <hyperlink ref="C402" display="          - tomada 2P+T c/ universal"/>
    <hyperlink ref="C406" display="Tampa para eletrocalha 50mm"/>
    <hyperlink ref="C407" display="Suporte suspensão para eletrocalha 50x50mm "/>
    <hyperlink ref="C408" display="TE horizontal p/ eletrocalha 50x50mm "/>
    <hyperlink ref="C409" display="Tampa para eletrocalha 50mm"/>
    <hyperlink ref="C404" display="Suporte suspensão para eletrocalha 50x50mm "/>
  </hyperlinks>
  <printOptions horizontalCentered="1"/>
  <pageMargins left="0.5118110236220472" right="0.5118110236220472" top="1.1811023622047245" bottom="0.7874015748031497" header="0.31496062992125984" footer="0.35433070866141736"/>
  <pageSetup fitToHeight="0" horizontalDpi="600" verticalDpi="600" orientation="landscape" paperSize="9" scale="92" r:id="rId3"/>
  <headerFooter alignWithMargins="0">
    <oddHeader>&amp;L&amp;"MS Sans Serif,Negrito"&amp;12&amp;G
&amp;"Arial,Normal"&amp;9UNIDADE DE ENGENHARIA
Gerência de Projetos e Obras Civis
&amp;R&amp;"MS Sans Serif,Negrito"&amp;8FOLHA &amp;P/&amp;N
AG. MAQUINÉ/RS</oddHeader>
    <oddFooter>&amp;L&amp;"-,Regular"&amp;9ÁREA:                              EXEC.:                        CONF.:                            AUTORIZ.:      
             &amp;R&amp;"-,Regular"&amp;9FORNECEDOR:                                                                 DATA: __/__/__ 
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CLEONICE EVANIR BORN DE SOUZA</cp:lastModifiedBy>
  <cp:lastPrinted>2016-12-22T15:02:11Z</cp:lastPrinted>
  <dcterms:created xsi:type="dcterms:W3CDTF">2000-05-25T11:19:14Z</dcterms:created>
  <dcterms:modified xsi:type="dcterms:W3CDTF">2017-01-05T18:54:24Z</dcterms:modified>
  <cp:category/>
  <cp:version/>
  <cp:contentType/>
  <cp:contentStatus/>
</cp:coreProperties>
</file>